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580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'6'!$A$5:$AH$109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AP90" i="7" l="1"/>
  <c r="AL90" i="7"/>
  <c r="AP86" i="7"/>
  <c r="AO86" i="7"/>
  <c r="AM86" i="7"/>
  <c r="AL86" i="7"/>
  <c r="AP54" i="7" l="1"/>
  <c r="AO54" i="7"/>
  <c r="AM54" i="7"/>
  <c r="AL54" i="7"/>
  <c r="AP52" i="7"/>
  <c r="AO52" i="7"/>
  <c r="AM52" i="7"/>
  <c r="AL52" i="7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AA6" i="4"/>
  <c r="Z6" i="4"/>
  <c r="Y6" i="4"/>
  <c r="X6" i="4"/>
  <c r="W6" i="4"/>
  <c r="V6" i="4"/>
  <c r="U6" i="4"/>
  <c r="T6" i="4"/>
  <c r="S6" i="4"/>
  <c r="R6" i="4"/>
  <c r="Q6" i="4"/>
  <c r="P6" i="4"/>
  <c r="O6" i="4"/>
</calcChain>
</file>

<file path=xl/sharedStrings.xml><?xml version="1.0" encoding="utf-8"?>
<sst xmlns="http://schemas.openxmlformats.org/spreadsheetml/2006/main" count="2186" uniqueCount="177">
  <si>
    <t>Содержание: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</si>
  <si>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</si>
  <si>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</si>
  <si>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</si>
  <si>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Ответственный исполнитель:</t>
  </si>
  <si>
    <t>8-4712-70-19-85</t>
  </si>
  <si>
    <t>Кутафина Ирина Александровна</t>
  </si>
  <si>
    <r>
      <rPr>
        <b/>
        <sz val="12"/>
        <color theme="1"/>
        <rFont val="Times New Roman"/>
        <charset val="204"/>
      </rPr>
      <t xml:space="preserve">Обновлено: </t>
    </r>
    <r>
      <rPr>
        <sz val="12"/>
        <color rgb="FF0000FF"/>
        <rFont val="Times New Roman"/>
        <charset val="204"/>
      </rPr>
      <t>ДД.ММ</t>
    </r>
    <r>
      <rPr>
        <sz val="12"/>
        <rFont val="Times New Roman"/>
        <charset val="204"/>
      </rPr>
      <t>.20</t>
    </r>
    <r>
      <rPr>
        <sz val="12"/>
        <color rgb="FF0000FF"/>
        <rFont val="Times New Roman"/>
        <charset val="204"/>
      </rPr>
      <t>XX</t>
    </r>
    <r>
      <rPr>
        <sz val="12"/>
        <color indexed="8"/>
        <rFont val="Times New Roman"/>
        <charset val="204"/>
      </rPr>
      <t>г.</t>
    </r>
  </si>
  <si>
    <t xml:space="preserve">          К содержанию</t>
  </si>
  <si>
    <r>
      <rPr>
        <b/>
        <sz val="12"/>
        <color theme="1"/>
        <rFont val="Times New Roman"/>
        <charset val="204"/>
      </rPr>
      <t xml:space="preserve">Наличие основных фондов </t>
    </r>
    <r>
      <rPr>
        <b/>
        <sz val="12"/>
        <color rgb="FF0000FF"/>
        <rFont val="Times New Roman"/>
        <charset val="204"/>
      </rPr>
      <t>по  субъекту Российской Федерации</t>
    </r>
    <r>
      <rPr>
        <b/>
        <sz val="12"/>
        <color theme="1"/>
        <rFont val="Times New Roman"/>
        <charset val="204"/>
      </rPr>
      <t xml:space="preserve"> по видам экономической деятельности по полной учетной стоимости на конец года </t>
    </r>
    <r>
      <rPr>
        <b/>
        <vertAlign val="superscript"/>
        <sz val="12"/>
        <color theme="1"/>
        <rFont val="Times New Roman"/>
        <charset val="204"/>
      </rPr>
      <t>1)</t>
    </r>
  </si>
  <si>
    <t>Млн рублей</t>
  </si>
  <si>
    <t>В процентах к итогу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</si>
  <si>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</si>
  <si>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</si>
  <si>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</si>
  <si>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</si>
  <si>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</si>
  <si>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</si>
  <si>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</si>
  <si>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</si>
  <si>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</si>
  <si>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</si>
  <si>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</si>
  <si>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</si>
  <si>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</si>
  <si>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</si>
  <si>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</si>
  <si>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</si>
  <si>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r>
      <rPr>
        <vertAlign val="superscript"/>
        <sz val="12"/>
        <rFont val="Times New Roman"/>
        <charset val="204"/>
      </rPr>
      <t>1)</t>
    </r>
    <r>
      <rPr>
        <sz val="12"/>
        <rFont val="Times New Roman"/>
        <charset val="204"/>
      </rPr>
      <t xml:space="preserve"> с учетом переоценки, проведенной коммерческими организациями на конец отчетного года</t>
    </r>
  </si>
  <si>
    <t>К содержанию</t>
  </si>
  <si>
    <r>
      <rPr>
        <b/>
        <sz val="12"/>
        <color theme="1"/>
        <rFont val="Times New Roman"/>
        <charset val="204"/>
      </rP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charset val="204"/>
      </rPr>
      <t xml:space="preserve">(млн рублей)  </t>
    </r>
    <r>
      <rPr>
        <b/>
        <vertAlign val="superscript"/>
        <sz val="12"/>
        <color theme="1"/>
        <rFont val="Times New Roman"/>
        <charset val="204"/>
      </rPr>
      <t>1)2)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</si>
  <si>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</si>
  <si>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</si>
  <si>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</si>
  <si>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</si>
  <si>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</si>
  <si>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</si>
  <si>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</si>
  <si>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</si>
  <si>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</si>
  <si>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</si>
  <si>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</si>
  <si>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</si>
  <si>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</si>
  <si>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</si>
  <si>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</si>
  <si>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</si>
  <si>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</si>
  <si>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</si>
  <si>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</si>
  <si>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</si>
  <si>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</si>
  <si>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</si>
  <si>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</si>
  <si>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</si>
  <si>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</si>
  <si>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</si>
  <si>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rPr>
        <vertAlign val="superscript"/>
        <sz val="12"/>
        <rFont val="Times New Roman"/>
        <charset val="204"/>
      </rPr>
      <t>1)</t>
    </r>
    <r>
      <rPr>
        <sz val="12"/>
        <rFont val="Times New Roman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</si>
  <si>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rPr>
        <vertAlign val="superscript"/>
        <sz val="12"/>
        <rFont val="Times New Roman"/>
        <charset val="204"/>
      </rPr>
      <t xml:space="preserve">2)  </t>
    </r>
    <r>
      <rPr>
        <sz val="12"/>
        <rFont val="Times New Roman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</si>
  <si>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b/>
        <sz val="12"/>
        <color theme="1"/>
        <rFont val="Times New Roman"/>
        <charset val="204"/>
      </rP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charset val="204"/>
      </rPr>
      <t xml:space="preserve"> млн рублей</t>
    </r>
  </si>
  <si>
    <t>Здания</t>
  </si>
  <si>
    <t>из них: жилые здания</t>
  </si>
  <si>
    <t>…</t>
  </si>
  <si>
    <r>
      <rPr>
        <b/>
        <sz val="12"/>
        <rFont val="Times New Roman"/>
        <charset val="204"/>
      </rP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charset val="204"/>
      </rPr>
      <t xml:space="preserve"> тыс. рублей</t>
    </r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</si>
  <si>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</si>
  <si>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</si>
  <si>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</si>
  <si>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...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</si>
  <si>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</si>
  <si>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</si>
  <si>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</si>
  <si>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</si>
  <si>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</si>
  <si>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</si>
  <si>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</si>
  <si>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</si>
  <si>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</si>
  <si>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</si>
  <si>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</si>
  <si>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</si>
  <si>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</si>
  <si>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</si>
  <si>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</si>
  <si>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</si>
  <si>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</si>
  <si>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</si>
  <si>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</si>
  <si>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</si>
  <si>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</si>
  <si>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</si>
  <si>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</si>
  <si>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</si>
  <si>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</si>
  <si>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</si>
  <si>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</si>
  <si>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</si>
  <si>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</si>
  <si>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</si>
  <si>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</si>
  <si>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</si>
  <si>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</si>
  <si>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</si>
  <si>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</si>
  <si>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</si>
  <si>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</si>
  <si>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</si>
  <si>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</si>
  <si>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</si>
  <si>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</si>
  <si>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</si>
  <si>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</si>
  <si>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</si>
  <si>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</si>
  <si>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</si>
  <si>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</si>
  <si>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</si>
  <si>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</si>
  <si>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</si>
  <si>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</si>
  <si>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</si>
  <si>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</si>
  <si>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</si>
  <si>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</si>
  <si>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</si>
  <si>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</si>
  <si>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</si>
  <si>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</si>
  <si>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</si>
  <si>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</si>
  <si>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</si>
  <si>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</si>
  <si>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</si>
  <si>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</si>
  <si>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</si>
  <si>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</si>
  <si>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</si>
  <si>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</si>
  <si>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</si>
  <si>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</si>
  <si>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</si>
  <si>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</si>
  <si>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</si>
  <si>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</si>
  <si>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</si>
  <si>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</si>
  <si>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</si>
  <si>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</si>
  <si>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</si>
  <si>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</si>
  <si>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</si>
  <si>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</si>
  <si>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</si>
  <si>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</si>
  <si>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</si>
  <si>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</si>
  <si>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</si>
  <si>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</si>
  <si>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</si>
  <si>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</si>
  <si>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</si>
  <si>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</si>
  <si>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</si>
  <si>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</si>
  <si>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</si>
  <si>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</si>
  <si>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</si>
  <si>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</si>
  <si>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r>
      <rPr>
        <b/>
        <sz val="12"/>
        <rFont val="Times New Roman"/>
        <charset val="204"/>
      </rP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charset val="204"/>
      </rPr>
      <t>(млн рублей)</t>
    </r>
  </si>
  <si>
    <t>Раздел Q Деятельность экстерриториальных организаций</t>
  </si>
  <si>
    <r>
      <rPr>
        <b/>
        <sz val="12"/>
        <rFont val="Times New Roman"/>
        <charset val="204"/>
      </rP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charset val="204"/>
      </rPr>
      <t xml:space="preserve"> (тыс. рублей)</t>
    </r>
  </si>
  <si>
    <t>….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</si>
  <si>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</si>
  <si>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2024 г.</t>
  </si>
  <si>
    <t>3 октября</t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</si>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</sst>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\ _₽_-;\-* #\ ##0.00\ _₽_-;_-* &quot;-&quot;??\ _₽_-;_-@_-"/>
    <numFmt numFmtId="165" formatCode="_-* #\ ##0\ _₽_-;\-* #\ ##0\ _₽_-;_-* &quot;-&quot;\ _₽_-;_-@_-"/>
    <numFmt numFmtId="166" formatCode="_-* #\ ##0.00\ &quot;₽&quot;_-;\-* #\ ##0.00\ &quot;₽&quot;_-;_-* &quot;-&quot;??\ &quot;₽&quot;_-;_-@_-"/>
    <numFmt numFmtId="167" formatCode="_-* #\ ##0\ &quot;₽&quot;_-;\-* #\ ##0\ &quot;₽&quot;_-;_-* &quot;-&quot;\ &quot;₽&quot;_-;_-@_-"/>
    <numFmt numFmtId="168" formatCode="_-* #\ ##0.00_р_._-;\-* #\ ##0.00_р_._-;_-* &quot;-&quot;??_р_._-;_-@_-"/>
    <numFmt numFmtId="169" formatCode="0.0"/>
    <numFmt numFmtId="170" formatCode="#\ ##0"/>
    <numFmt numFmtId="171" formatCode="dd\.mmm"/>
  </numFmts>
  <fonts count="2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name val="Arial"/>
      <charset val="204"/>
    </font>
    <font>
      <sz val="12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sz val="11"/>
      <color theme="1"/>
      <name val="Arial"/>
      <charset val="204"/>
    </font>
    <font>
      <sz val="10"/>
      <name val="Arial"/>
      <charset val="134"/>
    </font>
    <font>
      <b/>
      <sz val="12"/>
      <color theme="1"/>
      <name val="Times New Roman"/>
      <charset val="204"/>
    </font>
    <font>
      <sz val="12"/>
      <name val="Arial"/>
      <charset val="134"/>
    </font>
    <font>
      <sz val="12"/>
      <color theme="1"/>
      <name val="Arial"/>
      <charset val="134"/>
    </font>
    <font>
      <vertAlign val="superscript"/>
      <sz val="12"/>
      <name val="Times New Roman"/>
      <charset val="204"/>
    </font>
    <font>
      <u/>
      <sz val="11"/>
      <color theme="10"/>
      <name val="Calibri"/>
      <charset val="204"/>
      <scheme val="minor"/>
    </font>
    <font>
      <sz val="12"/>
      <color rgb="FF0000FF"/>
      <name val="Times New Roman"/>
      <charset val="204"/>
    </font>
    <font>
      <u/>
      <sz val="12"/>
      <color theme="10"/>
      <name val="Times New Roman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vertAlign val="superscript"/>
      <sz val="12"/>
      <color theme="1"/>
      <name val="Times New Roman"/>
      <charset val="204"/>
    </font>
    <font>
      <b/>
      <sz val="12"/>
      <color rgb="FF0000FF"/>
      <name val="Times New Roman"/>
      <charset val="204"/>
    </font>
    <font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4" fillId="0" borderId="0" applyFont="0" applyFill="0" applyBorder="0" applyAlignment="0" applyProtection="0"/>
    <xf numFmtId="168" fontId="2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169" fontId="5" fillId="0" borderId="0" xfId="1" applyNumberFormat="1" applyFont="1" applyFill="1" applyBorder="1" applyAlignment="1" applyProtection="1">
      <alignment horizontal="left" vertical="center"/>
    </xf>
    <xf numFmtId="170" fontId="0" fillId="0" borderId="0" xfId="0" applyNumberFormat="1"/>
    <xf numFmtId="1" fontId="7" fillId="0" borderId="1" xfId="16" applyNumberFormat="1" applyFont="1" applyBorder="1" applyAlignment="1">
      <alignment vertical="center" wrapText="1"/>
    </xf>
    <xf numFmtId="1" fontId="7" fillId="0" borderId="1" xfId="16" applyNumberFormat="1" applyFont="1" applyBorder="1" applyAlignment="1">
      <alignment horizontal="center" vertical="center" wrapText="1"/>
    </xf>
    <xf numFmtId="1" fontId="6" fillId="0" borderId="1" xfId="16" applyNumberFormat="1" applyFont="1" applyBorder="1" applyAlignment="1">
      <alignment vertical="center" wrapText="1"/>
    </xf>
    <xf numFmtId="170" fontId="8" fillId="0" borderId="1" xfId="0" applyNumberFormat="1" applyFont="1" applyFill="1" applyBorder="1" applyAlignment="1">
      <alignment vertical="center"/>
    </xf>
    <xf numFmtId="0" fontId="7" fillId="0" borderId="1" xfId="14" applyFont="1" applyBorder="1" applyAlignment="1">
      <alignment vertical="center" wrapText="1"/>
    </xf>
    <xf numFmtId="170" fontId="9" fillId="0" borderId="1" xfId="0" applyNumberFormat="1" applyFont="1" applyFill="1" applyBorder="1" applyAlignment="1">
      <alignment vertical="center"/>
    </xf>
    <xf numFmtId="170" fontId="9" fillId="0" borderId="1" xfId="14" applyNumberFormat="1" applyFont="1" applyFill="1" applyBorder="1" applyAlignment="1">
      <alignment vertical="center"/>
    </xf>
    <xf numFmtId="170" fontId="9" fillId="0" borderId="1" xfId="0" applyNumberFormat="1" applyFont="1" applyFill="1" applyBorder="1" applyAlignment="1">
      <alignment horizontal="right" vertical="center"/>
    </xf>
    <xf numFmtId="170" fontId="9" fillId="0" borderId="1" xfId="14" applyNumberFormat="1" applyFont="1" applyFill="1" applyBorder="1" applyAlignment="1">
      <alignment horizontal="right" vertical="center"/>
    </xf>
    <xf numFmtId="170" fontId="0" fillId="0" borderId="0" xfId="0" applyNumberFormat="1" applyFill="1"/>
    <xf numFmtId="1" fontId="7" fillId="0" borderId="1" xfId="16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70" fontId="10" fillId="0" borderId="1" xfId="0" applyNumberFormat="1" applyFont="1" applyFill="1" applyBorder="1" applyAlignment="1" applyProtection="1">
      <alignment vertical="center" wrapText="1"/>
    </xf>
    <xf numFmtId="170" fontId="11" fillId="0" borderId="1" xfId="0" applyNumberFormat="1" applyFont="1" applyFill="1" applyBorder="1" applyAlignment="1" applyProtection="1">
      <alignment vertical="center" wrapText="1"/>
    </xf>
    <xf numFmtId="170" fontId="9" fillId="0" borderId="1" xfId="0" applyNumberFormat="1" applyFont="1" applyFill="1" applyBorder="1" applyAlignment="1" applyProtection="1">
      <alignment vertical="center"/>
    </xf>
    <xf numFmtId="170" fontId="11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/>
    <xf numFmtId="0" fontId="11" fillId="0" borderId="0" xfId="0" applyFont="1" applyFill="1" applyAlignment="1">
      <alignment horizontal="center" vertical="center"/>
    </xf>
    <xf numFmtId="170" fontId="13" fillId="0" borderId="2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vertical="center"/>
    </xf>
    <xf numFmtId="1" fontId="1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/>
    </xf>
    <xf numFmtId="170" fontId="9" fillId="0" borderId="1" xfId="16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70" fontId="8" fillId="0" borderId="1" xfId="0" applyNumberFormat="1" applyFont="1" applyFill="1" applyBorder="1"/>
    <xf numFmtId="170" fontId="8" fillId="0" borderId="1" xfId="0" applyNumberFormat="1" applyFont="1" applyFill="1" applyBorder="1" applyAlignment="1"/>
    <xf numFmtId="170" fontId="9" fillId="0" borderId="1" xfId="0" applyNumberFormat="1" applyFont="1" applyFill="1" applyBorder="1"/>
    <xf numFmtId="170" fontId="9" fillId="0" borderId="1" xfId="0" applyNumberFormat="1" applyFont="1" applyFill="1" applyBorder="1" applyAlignment="1"/>
    <xf numFmtId="170" fontId="9" fillId="0" borderId="1" xfId="16" applyNumberFormat="1" applyFont="1" applyFill="1" applyBorder="1" applyAlignment="1">
      <alignment horizontal="right" vertical="center"/>
    </xf>
    <xf numFmtId="170" fontId="9" fillId="0" borderId="1" xfId="16" applyNumberFormat="1" applyFont="1" applyFill="1" applyBorder="1"/>
    <xf numFmtId="1" fontId="0" fillId="0" borderId="0" xfId="0" applyNumberFormat="1"/>
    <xf numFmtId="170" fontId="8" fillId="0" borderId="1" xfId="0" applyNumberFormat="1" applyFont="1" applyFill="1" applyBorder="1" applyAlignment="1">
      <alignment horizontal="right" wrapText="1"/>
    </xf>
    <xf numFmtId="170" fontId="9" fillId="0" borderId="1" xfId="0" applyNumberFormat="1" applyFont="1" applyFill="1" applyBorder="1" applyAlignment="1">
      <alignment horizontal="right" wrapText="1"/>
    </xf>
    <xf numFmtId="0" fontId="14" fillId="0" borderId="0" xfId="0" applyFont="1"/>
    <xf numFmtId="170" fontId="1" fillId="0" borderId="0" xfId="0" applyNumberFormat="1" applyFont="1"/>
    <xf numFmtId="170" fontId="10" fillId="0" borderId="1" xfId="0" applyNumberFormat="1" applyFont="1" applyFill="1" applyBorder="1" applyAlignment="1">
      <alignment horizontal="right"/>
    </xf>
    <xf numFmtId="0" fontId="7" fillId="0" borderId="1" xfId="15" applyFont="1" applyBorder="1" applyAlignment="1">
      <alignment vertical="center" wrapText="1"/>
    </xf>
    <xf numFmtId="170" fontId="1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70" fontId="10" fillId="0" borderId="1" xfId="0" applyNumberFormat="1" applyFont="1" applyBorder="1" applyAlignment="1">
      <alignment horizontal="right"/>
    </xf>
    <xf numFmtId="170" fontId="8" fillId="0" borderId="1" xfId="0" applyNumberFormat="1" applyFont="1" applyBorder="1" applyAlignment="1">
      <alignment wrapText="1"/>
    </xf>
    <xf numFmtId="170" fontId="9" fillId="0" borderId="1" xfId="0" applyNumberFormat="1" applyFont="1" applyBorder="1" applyAlignment="1">
      <alignment wrapText="1"/>
    </xf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 applyAlignment="1"/>
    <xf numFmtId="170" fontId="12" fillId="0" borderId="1" xfId="0" applyNumberFormat="1" applyFont="1" applyBorder="1" applyAlignment="1"/>
    <xf numFmtId="170" fontId="12" fillId="0" borderId="1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Fill="1"/>
    <xf numFmtId="170" fontId="1" fillId="0" borderId="0" xfId="0" applyNumberFormat="1" applyFont="1" applyFill="1"/>
    <xf numFmtId="170" fontId="10" fillId="0" borderId="1" xfId="0" applyNumberFormat="1" applyFont="1" applyBorder="1" applyAlignment="1">
      <alignment vertical="center"/>
    </xf>
    <xf numFmtId="170" fontId="8" fillId="0" borderId="1" xfId="16" applyNumberFormat="1" applyFont="1" applyBorder="1" applyAlignment="1">
      <alignment vertical="center"/>
    </xf>
    <xf numFmtId="170" fontId="10" fillId="0" borderId="1" xfId="0" applyNumberFormat="1" applyFont="1" applyBorder="1" applyAlignment="1">
      <alignment vertical="center" wrapText="1"/>
    </xf>
    <xf numFmtId="2" fontId="7" fillId="0" borderId="0" xfId="0" applyNumberFormat="1" applyFont="1"/>
    <xf numFmtId="169" fontId="7" fillId="0" borderId="0" xfId="0" applyNumberFormat="1" applyFont="1"/>
    <xf numFmtId="170" fontId="8" fillId="0" borderId="1" xfId="0" applyNumberFormat="1" applyFont="1" applyBorder="1" applyAlignment="1">
      <alignment vertical="center" wrapText="1"/>
    </xf>
    <xf numFmtId="170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70" fontId="10" fillId="0" borderId="1" xfId="0" applyNumberFormat="1" applyFont="1" applyFill="1" applyBorder="1" applyAlignment="1">
      <alignment horizontal="right" vertical="center"/>
    </xf>
    <xf numFmtId="170" fontId="10" fillId="0" borderId="1" xfId="0" applyNumberFormat="1" applyFont="1" applyFill="1" applyBorder="1" applyAlignment="1" applyProtection="1">
      <alignment horizontal="right" vertical="center"/>
      <protection locked="0"/>
    </xf>
    <xf numFmtId="170" fontId="9" fillId="0" borderId="1" xfId="0" applyNumberFormat="1" applyFont="1" applyFill="1" applyBorder="1" applyAlignment="1">
      <alignment horizontal="right" vertical="center" wrapText="1"/>
    </xf>
    <xf numFmtId="170" fontId="11" fillId="0" borderId="1" xfId="0" applyNumberFormat="1" applyFont="1" applyFill="1" applyBorder="1" applyAlignment="1" applyProtection="1">
      <alignment horizontal="right" vertical="center"/>
      <protection locked="0"/>
    </xf>
    <xf numFmtId="2" fontId="1" fillId="0" borderId="0" xfId="0" applyNumberFormat="1" applyFont="1"/>
    <xf numFmtId="0" fontId="1" fillId="0" borderId="0" xfId="0" applyFont="1" applyBorder="1"/>
    <xf numFmtId="170" fontId="10" fillId="0" borderId="1" xfId="0" applyNumberFormat="1" applyFont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 wrapText="1"/>
    </xf>
    <xf numFmtId="1" fontId="7" fillId="0" borderId="0" xfId="0" applyNumberFormat="1" applyFont="1"/>
    <xf numFmtId="1" fontId="7" fillId="0" borderId="0" xfId="0" applyNumberFormat="1" applyFont="1" applyFill="1"/>
    <xf numFmtId="0" fontId="7" fillId="0" borderId="1" xfId="0" applyFont="1" applyFill="1" applyBorder="1" applyAlignment="1">
      <alignment horizontal="center" vertical="center"/>
    </xf>
    <xf numFmtId="170" fontId="8" fillId="0" borderId="1" xfId="0" applyNumberFormat="1" applyFont="1" applyFill="1" applyBorder="1" applyAlignment="1">
      <alignment horizontal="center" vertical="center"/>
    </xf>
    <xf numFmtId="169" fontId="7" fillId="0" borderId="0" xfId="0" applyNumberFormat="1" applyFont="1" applyBorder="1"/>
    <xf numFmtId="0" fontId="1" fillId="0" borderId="0" xfId="0" applyFont="1" applyFill="1" applyBorder="1"/>
    <xf numFmtId="0" fontId="7" fillId="0" borderId="0" xfId="0" applyFont="1" applyFill="1" applyBorder="1"/>
    <xf numFmtId="0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1" applyFont="1" applyAlignment="1" applyProtection="1">
      <alignment horizontal="left" indent="2"/>
    </xf>
    <xf numFmtId="0" fontId="14" fillId="0" borderId="0" xfId="1" applyFont="1" applyAlignment="1" applyProtection="1"/>
    <xf numFmtId="171" fontId="1" fillId="0" borderId="0" xfId="0" applyNumberFormat="1" applyFont="1"/>
    <xf numFmtId="0" fontId="18" fillId="0" borderId="0" xfId="1" applyBorder="1"/>
    <xf numFmtId="0" fontId="18" fillId="0" borderId="0" xfId="1" applyBorder="1" applyAlignment="1">
      <alignment wrapText="1"/>
    </xf>
    <xf numFmtId="0" fontId="1" fillId="0" borderId="0" xfId="0" applyFont="1" applyAlignment="1">
      <alignment wrapText="1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 applyProtection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 applyAlignment="1" applyProtection="1">
      <alignment horizontal="right"/>
    </xf>
    <xf numFmtId="3" fontId="15" fillId="0" borderId="1" xfId="0" applyNumberFormat="1" applyFont="1" applyFill="1" applyBorder="1" applyAlignment="1" applyProtection="1">
      <alignment horizontal="right"/>
    </xf>
    <xf numFmtId="3" fontId="15" fillId="0" borderId="1" xfId="0" applyNumberFormat="1" applyFont="1" applyFill="1" applyBorder="1" applyAlignment="1" applyProtection="1">
      <alignment vertical="center"/>
    </xf>
    <xf numFmtId="3" fontId="9" fillId="0" borderId="1" xfId="15" applyNumberFormat="1" applyFont="1" applyFill="1" applyBorder="1" applyAlignment="1"/>
    <xf numFmtId="3" fontId="16" fillId="0" borderId="1" xfId="0" applyNumberFormat="1" applyFont="1" applyFill="1" applyBorder="1" applyAlignment="1" applyProtection="1">
      <alignment vertical="center"/>
    </xf>
    <xf numFmtId="3" fontId="11" fillId="0" borderId="1" xfId="0" applyNumberFormat="1" applyFont="1" applyFill="1" applyBorder="1" applyAlignment="1" applyProtection="1">
      <alignment horizontal="right"/>
    </xf>
    <xf numFmtId="3" fontId="16" fillId="0" borderId="1" xfId="0" applyNumberFormat="1" applyFont="1" applyFill="1" applyBorder="1" applyAlignment="1" applyProtection="1"/>
    <xf numFmtId="3" fontId="16" fillId="0" borderId="1" xfId="0" applyNumberFormat="1" applyFont="1" applyFill="1" applyBorder="1" applyAlignment="1" applyProtection="1">
      <alignment horizontal="right"/>
    </xf>
    <xf numFmtId="3" fontId="16" fillId="0" borderId="1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/>
    <xf numFmtId="0" fontId="18" fillId="0" borderId="0" xfId="1" quotePrefix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" fontId="7" fillId="0" borderId="1" xfId="1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1" fontId="7" fillId="0" borderId="1" xfId="16" applyNumberFormat="1" applyFont="1" applyBorder="1" applyAlignment="1">
      <alignment vertical="center" wrapText="1"/>
    </xf>
    <xf numFmtId="169" fontId="5" fillId="0" borderId="0" xfId="1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6" fillId="0" borderId="3" xfId="16" applyNumberFormat="1" applyFont="1" applyBorder="1" applyAlignment="1">
      <alignment horizontal="left" vertical="center" wrapText="1"/>
    </xf>
    <xf numFmtId="1" fontId="6" fillId="0" borderId="0" xfId="16" applyNumberFormat="1" applyFont="1" applyAlignment="1">
      <alignment horizontal="left" vertical="center" wrapText="1"/>
    </xf>
    <xf numFmtId="1" fontId="7" fillId="0" borderId="1" xfId="16" applyNumberFormat="1" applyFont="1" applyFill="1" applyBorder="1" applyAlignment="1">
      <alignment horizontal="center" vertical="center" wrapText="1"/>
    </xf>
  </cellXfs>
  <cellStyles count="19">
    <cellStyle name="Comma" xfId="2"/>
    <cellStyle name="Comma [0]" xfId="3"/>
    <cellStyle name="Currency" xfId="4"/>
    <cellStyle name="Currency [0]" xfId="5"/>
    <cellStyle name="Percent" xfId="6"/>
    <cellStyle name="Гиперссылка" xfId="1" builtinId="8"/>
    <cellStyle name="Обычный" xfId="0" builtinId="0"/>
    <cellStyle name="Обычный 2" xfId="7"/>
    <cellStyle name="Обычный 2 2" xfId="8"/>
    <cellStyle name="Обычный 2 3" xfId="9"/>
    <cellStyle name="Обычный 3" xfId="10"/>
    <cellStyle name="Обычный 4" xfId="11"/>
    <cellStyle name="Обычный 5" xfId="12"/>
    <cellStyle name="Обычный 7" xfId="13"/>
    <cellStyle name="Обычный_11-KRAT" xfId="14"/>
    <cellStyle name="Обычный_Лист1" xfId="15"/>
    <cellStyle name="Обычный_наличие на конец" xfId="16"/>
    <cellStyle name="Финансовый 2" xfId="17"/>
    <cellStyle name="Финансовый 3" xfId="18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0"/>
          <a:ext cx="390525" cy="4171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0"/>
          <a:ext cx="390525" cy="4171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25"/>
          <a:ext cx="390525" cy="4171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0"/>
          <a:ext cx="390525" cy="41719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390525" cy="4171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0"/>
          <a:ext cx="390525" cy="417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I20" sqref="I20"/>
    </sheetView>
  </sheetViews>
  <sheetFormatPr defaultColWidth="9.140625" defaultRowHeight="15.75"/>
  <cols>
    <col min="1" max="1" width="3.7109375" style="87" customWidth="1"/>
    <col min="2" max="2" width="10.140625" style="79" customWidth="1"/>
    <col min="3" max="3" width="11.85546875" style="79" customWidth="1"/>
    <col min="4" max="8" width="9.140625" style="79"/>
    <col min="9" max="9" width="9.140625" style="79" customWidth="1"/>
    <col min="10" max="16384" width="9.140625" style="1"/>
  </cols>
  <sheetData>
    <row r="1" spans="1:17">
      <c r="A1" s="42" t="s">
        <v>0</v>
      </c>
    </row>
    <row r="2" spans="1:17">
      <c r="A2" s="88"/>
      <c r="B2" s="1"/>
      <c r="C2" s="1"/>
      <c r="D2" s="1"/>
      <c r="E2" s="1"/>
      <c r="F2" s="1"/>
      <c r="G2" s="1"/>
      <c r="H2" s="1"/>
      <c r="I2" s="1"/>
    </row>
    <row r="3" spans="1:17" ht="29.25" customHeight="1">
      <c r="A3" s="89">
        <v>1</v>
      </c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96"/>
      <c r="O3" s="96"/>
      <c r="P3" s="97"/>
      <c r="Q3" s="97"/>
    </row>
    <row r="4" spans="1:17" ht="30" customHeight="1">
      <c r="A4" s="89">
        <v>2</v>
      </c>
      <c r="B4" s="113" t="s">
        <v>174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97"/>
      <c r="O4" s="97"/>
      <c r="P4" s="97"/>
      <c r="Q4" s="97"/>
    </row>
    <row r="5" spans="1:17" ht="30.75" customHeight="1">
      <c r="A5" s="89">
        <v>3</v>
      </c>
      <c r="B5" s="113" t="s">
        <v>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29.25" customHeight="1">
      <c r="A6" s="89">
        <v>4</v>
      </c>
      <c r="B6" s="113" t="s">
        <v>175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1:17" ht="30" customHeight="1">
      <c r="A7" s="89">
        <v>5</v>
      </c>
      <c r="B7" s="113" t="s">
        <v>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1:17" ht="30" customHeight="1">
      <c r="A8" s="89">
        <v>6</v>
      </c>
      <c r="B8" s="113" t="s">
        <v>176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10" spans="1:17">
      <c r="A10" s="1"/>
      <c r="B10" s="90" t="s">
        <v>4</v>
      </c>
      <c r="C10" s="1"/>
      <c r="D10" s="1"/>
      <c r="E10" s="1"/>
    </row>
    <row r="11" spans="1:17">
      <c r="A11" s="1"/>
      <c r="B11" s="91"/>
      <c r="C11" s="1"/>
      <c r="D11" s="1"/>
      <c r="E11" s="1"/>
    </row>
    <row r="12" spans="1:17">
      <c r="A12" s="1"/>
      <c r="B12" s="91" t="s">
        <v>5</v>
      </c>
      <c r="C12" s="1"/>
      <c r="D12" s="1"/>
      <c r="E12" s="1"/>
    </row>
    <row r="13" spans="1:17">
      <c r="A13" s="1"/>
      <c r="B13" s="92" t="s">
        <v>6</v>
      </c>
      <c r="C13" s="1"/>
      <c r="D13" s="1"/>
      <c r="E13" s="1"/>
    </row>
    <row r="14" spans="1:17">
      <c r="A14" s="1"/>
      <c r="B14" s="93" t="s">
        <v>7</v>
      </c>
      <c r="C14" s="94" t="s">
        <v>173</v>
      </c>
      <c r="D14" s="1" t="s">
        <v>172</v>
      </c>
      <c r="E14" s="1"/>
    </row>
    <row r="15" spans="1:17">
      <c r="D15" s="95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ых фондов  по полному кругу организаций в разрезе ОКВЭД-2007_x000a_(по полной учетной стоимости, млн рублей) 2004 - 2016 гг."/>
    <hyperlink ref="B3:J3" location="'1'!A1" display="Наличие основных фондов  по полному кругу организаций в разрезе ОКВЭД-2007_x000a_(по полной учетной стоимости, млн рублей) 2004 - 2016 гг."/>
    <hyperlink ref="B4:I4" location="а" display="Наличие основных фондов по полному кругу организаций в разрезе ОКВЭД2_x000a_(по полной учетной стоимости, млн рублей) 2017 - 2022 гг."/>
    <hyperlink ref="B4:J4" location="'2'!A1" display="Наличие основных фондов по полному кругу организаций в разрезе ОКВЭД2_x000a_(по полной учетной стоимости, млн рублей) 2017 - 2022 гг."/>
    <hyperlink ref="B5:I5" location="а" display="Наличие основных фондов  коммерческих организаций (без субъектов малого предпринимательства) _x000a_в разрезе ОКВЭД-2007 (по полной учетной стоимости, млн рублей) 2004 - 2016 гг."/>
    <hyperlink ref="B5:J5" location="'1'!A1" display="Наличие основных фондов  коммерческих организаций (без субъектов малого предпринимательства) _x000a_в разрезе ОКВЭД-2007 (по полной учетной стоимости, млн рублей) 2004 - 2016 гг."/>
    <hyperlink ref="B6:I6" location="а" display="Наличие основных фондов коммерческих организаций (без субъектов малого предпринимательства) _x000a_в разрезе ОКВЭД2 (по полной учетной стоимости, тысяча рублей) 2017 - 2022 гг."/>
    <hyperlink ref="B6:J6" location="'2'!A1" display="Наличие основных фондов коммерческих организаций (без субъектов малого предпринимательства) _x000a_в разрезе ОКВЭД2 (по полной учетной стоимости, тысяча рублей) 2017 - 2022 гг."/>
    <hyperlink ref="B7:I7" location="а" display="Наличие основных фондов  некоммерческих организаций в разрезе ОКВЭД-2007_x000a_(по полной учетной стоимости, млн рублей) 2004 - 2016 гг."/>
    <hyperlink ref="B7:J7" location="'1'!A1" display="Наличие основных фондов  некоммерческих организаций в разрезе ОКВЭД-2007_x000a_(по полной учетной стоимости, млн рублей) 2004 - 2016 гг."/>
    <hyperlink ref="B8:I8" location="а" display="Наличие основных фондов некоммерческих организаций в разрезе ОКВЭД2_x000a_(по полной учетной стоимости, тысяча рублей) 2017 - 2022 гг."/>
    <hyperlink ref="B8:J8" location="'2'!A1" display="Наличие основных фондов некоммерческих организаций в разрезе ОКВЭД2_x000a_(по полной учетной стоимости, тысяча рублей) 2017 - 2022 гг."/>
    <hyperlink ref="B3:M3" location="'1'!A1" display="Наличие основных фондов  по полному кругу организаций в разрезе ОКВЭД-2007_x000a_(по полной учетной стоимости, млн рублей) 2004 - 2016 гг."/>
    <hyperlink ref="B4:M4" location="'2'!A1" display="Наличие основных фондов по полному кругу организаций в разрезе ОКВЭД2_x000a_(по полной учетной стоимости, млн рублей) 2017 - 2022 гг."/>
    <hyperlink ref="B5:Q5" location="'3'!A1" display="Наличие основных фондов  коммерческих организаций (без субъектов малого предпринимательства) _x000a_в разрезе ОКВЭД-2007 (по полной учетной стоимости, млн рублей) 2004 - 2016 гг."/>
    <hyperlink ref="B6:Q6" location="'4'!A1" display="Наличие основных фондов коммерческих организаций (без субъектов малого предпринимательства) _x000a_в разрезе ОКВЭД2 (по полной учетной стоимости, тысяча рублей) 2017 - 2022 гг."/>
    <hyperlink ref="B7:Q7" location="'5'!A1" display="Наличие основных фондов  некоммерческих организаций в разрезе ОКВЭД-2007_x000a_(по полной учетной стоимости, млн рублей) 2004 - 2016 гг."/>
    <hyperlink ref="B8:Q8" location="'6'!A1" display="Наличие основных фондов некоммерческих организаций в разрезе ОКВЭД2_x000a_(по полной учетной стоимости, тысяча рублей) 2017 - 2022 гг."/>
  </hyperlinks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pane xSplit="1" ySplit="5" topLeftCell="O6" activePane="bottomRight" state="frozen"/>
      <selection pane="topRight"/>
      <selection pane="bottomLeft"/>
      <selection pane="bottomRight" activeCell="AB10" sqref="AB10"/>
    </sheetView>
  </sheetViews>
  <sheetFormatPr defaultColWidth="9.140625" defaultRowHeight="15.75"/>
  <cols>
    <col min="1" max="1" width="40.85546875" style="1" customWidth="1"/>
    <col min="2" max="3" width="12.7109375" style="1" customWidth="1"/>
    <col min="4" max="4" width="12.7109375" style="19" customWidth="1"/>
    <col min="5" max="8" width="12.7109375" style="1" customWidth="1"/>
    <col min="9" max="10" width="14.140625" style="19" customWidth="1"/>
    <col min="11" max="11" width="14.140625" style="1" customWidth="1"/>
    <col min="12" max="12" width="14.140625" style="19" customWidth="1"/>
    <col min="13" max="14" width="14.140625" style="1" customWidth="1"/>
    <col min="15" max="27" width="9.42578125" style="1" customWidth="1"/>
    <col min="28" max="16384" width="9.140625" style="1"/>
  </cols>
  <sheetData>
    <row r="1" spans="1:28" ht="33" customHeight="1">
      <c r="A1" s="6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8" ht="27.75" customHeight="1">
      <c r="A2" s="115" t="s">
        <v>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28" s="68" customFormat="1">
      <c r="A3" s="117"/>
      <c r="B3" s="72">
        <v>2004</v>
      </c>
      <c r="C3" s="72">
        <v>2005</v>
      </c>
      <c r="D3" s="72">
        <v>2006</v>
      </c>
      <c r="E3" s="72">
        <v>2007</v>
      </c>
      <c r="F3" s="72">
        <v>2008</v>
      </c>
      <c r="G3" s="72">
        <v>2009</v>
      </c>
      <c r="H3" s="72">
        <v>2010</v>
      </c>
      <c r="I3" s="72">
        <v>2011</v>
      </c>
      <c r="J3" s="72">
        <v>2012</v>
      </c>
      <c r="K3" s="72">
        <v>2013</v>
      </c>
      <c r="L3" s="72">
        <v>2014</v>
      </c>
      <c r="M3" s="72">
        <v>2015</v>
      </c>
      <c r="N3" s="72">
        <v>2016</v>
      </c>
      <c r="O3" s="72">
        <v>2004</v>
      </c>
      <c r="P3" s="72">
        <v>2005</v>
      </c>
      <c r="Q3" s="72">
        <v>2006</v>
      </c>
      <c r="R3" s="72">
        <v>2007</v>
      </c>
      <c r="S3" s="72">
        <v>2008</v>
      </c>
      <c r="T3" s="72">
        <v>2009</v>
      </c>
      <c r="U3" s="84">
        <v>2010</v>
      </c>
      <c r="V3" s="72">
        <v>2011</v>
      </c>
      <c r="W3" s="72">
        <v>2012</v>
      </c>
      <c r="X3" s="72">
        <v>2013</v>
      </c>
      <c r="Y3" s="72">
        <v>2014</v>
      </c>
      <c r="Z3" s="72">
        <v>2015</v>
      </c>
      <c r="AA3" s="72">
        <v>2016</v>
      </c>
    </row>
    <row r="4" spans="1:28" s="59" customFormat="1">
      <c r="A4" s="118"/>
      <c r="B4" s="116" t="s">
        <v>10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 t="s">
        <v>11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</row>
    <row r="5" spans="1:28" s="69" customFormat="1">
      <c r="A5" s="73" t="s">
        <v>12</v>
      </c>
      <c r="B5" s="74">
        <v>246170</v>
      </c>
      <c r="C5" s="74">
        <v>259718</v>
      </c>
      <c r="D5" s="75">
        <v>290680</v>
      </c>
      <c r="E5" s="75">
        <v>327734</v>
      </c>
      <c r="F5" s="74">
        <v>360692</v>
      </c>
      <c r="G5" s="74">
        <v>399626</v>
      </c>
      <c r="H5" s="75">
        <v>435966</v>
      </c>
      <c r="I5" s="74">
        <v>494722</v>
      </c>
      <c r="J5" s="75">
        <v>541986</v>
      </c>
      <c r="K5" s="75">
        <v>607109</v>
      </c>
      <c r="L5" s="75">
        <v>664050</v>
      </c>
      <c r="M5" s="74">
        <v>705845</v>
      </c>
      <c r="N5" s="80">
        <v>805024</v>
      </c>
      <c r="O5" s="81">
        <v>100</v>
      </c>
      <c r="P5" s="81">
        <v>100</v>
      </c>
      <c r="Q5" s="81">
        <v>100</v>
      </c>
      <c r="R5" s="81">
        <v>100</v>
      </c>
      <c r="S5" s="81">
        <v>100</v>
      </c>
      <c r="T5" s="81">
        <v>100</v>
      </c>
      <c r="U5" s="81">
        <v>100</v>
      </c>
      <c r="V5" s="11">
        <v>100</v>
      </c>
      <c r="W5" s="11">
        <v>100</v>
      </c>
      <c r="X5" s="11">
        <v>100</v>
      </c>
      <c r="Y5" s="85">
        <v>100</v>
      </c>
      <c r="Z5" s="85">
        <v>100</v>
      </c>
      <c r="AA5" s="85">
        <v>100</v>
      </c>
    </row>
    <row r="6" spans="1:28" s="70" customFormat="1" ht="31.5">
      <c r="A6" s="47" t="s">
        <v>13</v>
      </c>
      <c r="B6" s="76">
        <v>24712</v>
      </c>
      <c r="C6" s="76">
        <v>24753</v>
      </c>
      <c r="D6" s="77">
        <v>27727</v>
      </c>
      <c r="E6" s="77">
        <v>30546</v>
      </c>
      <c r="F6" s="76">
        <v>34807</v>
      </c>
      <c r="G6" s="76">
        <v>37814</v>
      </c>
      <c r="H6" s="77">
        <v>42249</v>
      </c>
      <c r="I6" s="76">
        <v>48724</v>
      </c>
      <c r="J6" s="77">
        <v>63294</v>
      </c>
      <c r="K6" s="77">
        <v>72405</v>
      </c>
      <c r="L6" s="77">
        <v>84156</v>
      </c>
      <c r="M6" s="76">
        <v>91135</v>
      </c>
      <c r="N6" s="67">
        <v>107915</v>
      </c>
      <c r="O6" s="67">
        <f>B6/$B$5*100</f>
        <v>10.038591217451355</v>
      </c>
      <c r="P6" s="67">
        <f>C6/$C$5*100</f>
        <v>9.5307217828567907</v>
      </c>
      <c r="Q6" s="67">
        <f>D6/$D$5*100</f>
        <v>9.538667951011421</v>
      </c>
      <c r="R6" s="67">
        <f>E6/$E$5*100</f>
        <v>9.320363465493358</v>
      </c>
      <c r="S6" s="67">
        <f>F6/$F$5*100</f>
        <v>9.6500615483570478</v>
      </c>
      <c r="T6" s="67">
        <f>G6/$G$5*100</f>
        <v>9.4623472947205638</v>
      </c>
      <c r="U6" s="67">
        <f>H6/$H$5*100</f>
        <v>9.6908933265438133</v>
      </c>
      <c r="V6" s="67">
        <f>I6/$I$5*100</f>
        <v>9.8487635480128226</v>
      </c>
      <c r="W6" s="67">
        <f>J6/$J$5*100</f>
        <v>11.678161428523984</v>
      </c>
      <c r="X6" s="67">
        <f>K6/$K$5*100</f>
        <v>11.92619447249176</v>
      </c>
      <c r="Y6" s="67">
        <f>L6/$L$5*100</f>
        <v>12.673142082674497</v>
      </c>
      <c r="Z6" s="67">
        <f>M6/$M$5*100</f>
        <v>12.911474898880066</v>
      </c>
      <c r="AA6" s="67">
        <f>N6/$N$5*100</f>
        <v>13.405190404261239</v>
      </c>
      <c r="AB6" s="86"/>
    </row>
    <row r="7" spans="1:28" s="70" customFormat="1">
      <c r="A7" s="47" t="s">
        <v>14</v>
      </c>
      <c r="B7" s="76">
        <v>25</v>
      </c>
      <c r="C7" s="76">
        <v>28</v>
      </c>
      <c r="D7" s="77">
        <v>39</v>
      </c>
      <c r="E7" s="77">
        <v>54</v>
      </c>
      <c r="F7" s="76">
        <v>62</v>
      </c>
      <c r="G7" s="76">
        <v>75</v>
      </c>
      <c r="H7" s="77">
        <v>90</v>
      </c>
      <c r="I7" s="76">
        <v>109</v>
      </c>
      <c r="J7" s="77">
        <v>107</v>
      </c>
      <c r="K7" s="77">
        <v>124</v>
      </c>
      <c r="L7" s="77">
        <v>110</v>
      </c>
      <c r="M7" s="76">
        <v>106</v>
      </c>
      <c r="N7" s="67">
        <v>92</v>
      </c>
      <c r="O7" s="67">
        <f t="shared" ref="O7:O20" si="0">B7/$B$5*100</f>
        <v>1.0155583539830197E-2</v>
      </c>
      <c r="P7" s="67">
        <f t="shared" ref="P7:P20" si="1">C7/$C$5*100</f>
        <v>1.0780923925180388E-2</v>
      </c>
      <c r="Q7" s="67">
        <f t="shared" ref="Q7:Q20" si="2">D7/$D$5*100</f>
        <v>1.3416815742397137E-2</v>
      </c>
      <c r="R7" s="67">
        <f t="shared" ref="R7:R20" si="3">E7/$E$5*100</f>
        <v>1.6476776898338288E-2</v>
      </c>
      <c r="S7" s="67">
        <f t="shared" ref="S7:S20" si="4">F7/$F$5*100</f>
        <v>1.71891807969126E-2</v>
      </c>
      <c r="T7" s="67">
        <f t="shared" ref="T7:T20" si="5">G7/$G$5*100</f>
        <v>1.876754765705935E-2</v>
      </c>
      <c r="U7" s="67">
        <f t="shared" ref="U7:U20" si="6">H7/$H$5*100</f>
        <v>2.0643811673387375E-2</v>
      </c>
      <c r="V7" s="67">
        <f t="shared" ref="V7:V20" si="7">I7/$I$5*100</f>
        <v>2.2032575870893148E-2</v>
      </c>
      <c r="W7" s="67">
        <f t="shared" ref="W7:W20" si="8">J7/$J$5*100</f>
        <v>1.9742207363289827E-2</v>
      </c>
      <c r="X7" s="67">
        <f t="shared" ref="X7:X20" si="9">K7/$K$5*100</f>
        <v>2.0424668387390071E-2</v>
      </c>
      <c r="Y7" s="67">
        <f t="shared" ref="Y7:Y20" si="10">L7/$L$5*100</f>
        <v>1.6565017694450717E-2</v>
      </c>
      <c r="Z7" s="67">
        <f t="shared" ref="Z7:Z20" si="11">M7/$M$5*100</f>
        <v>1.501746134066261E-2</v>
      </c>
      <c r="AA7" s="67">
        <f t="shared" ref="AA7:AA20" si="12">N7/$N$5*100</f>
        <v>1.1428230711134078E-2</v>
      </c>
      <c r="AB7" s="86"/>
    </row>
    <row r="8" spans="1:28" s="70" customFormat="1">
      <c r="A8" s="47" t="s">
        <v>15</v>
      </c>
      <c r="B8" s="76">
        <v>6103</v>
      </c>
      <c r="C8" s="76">
        <v>6427</v>
      </c>
      <c r="D8" s="77">
        <v>6791</v>
      </c>
      <c r="E8" s="77">
        <v>7955</v>
      </c>
      <c r="F8" s="76">
        <v>8203</v>
      </c>
      <c r="G8" s="76">
        <v>8872</v>
      </c>
      <c r="H8" s="77">
        <v>8966</v>
      </c>
      <c r="I8" s="76">
        <v>9952</v>
      </c>
      <c r="J8" s="77">
        <v>10768</v>
      </c>
      <c r="K8" s="77">
        <v>11666</v>
      </c>
      <c r="L8" s="77">
        <v>12650</v>
      </c>
      <c r="M8" s="76">
        <v>15283</v>
      </c>
      <c r="N8" s="67">
        <v>29272</v>
      </c>
      <c r="O8" s="67">
        <f t="shared" si="0"/>
        <v>2.4791810537433481</v>
      </c>
      <c r="P8" s="67">
        <f t="shared" si="1"/>
        <v>2.4746070738262271</v>
      </c>
      <c r="Q8" s="67">
        <f t="shared" si="2"/>
        <v>2.3362460437594605</v>
      </c>
      <c r="R8" s="67">
        <f t="shared" si="3"/>
        <v>2.4272733375237237</v>
      </c>
      <c r="S8" s="67">
        <f t="shared" si="4"/>
        <v>2.2742395173721621</v>
      </c>
      <c r="T8" s="67">
        <f t="shared" si="5"/>
        <v>2.220075770845741</v>
      </c>
      <c r="U8" s="67">
        <f t="shared" si="6"/>
        <v>2.0565823940399022</v>
      </c>
      <c r="V8" s="67">
        <f t="shared" si="7"/>
        <v>2.0116348171296203</v>
      </c>
      <c r="W8" s="67">
        <f t="shared" si="8"/>
        <v>1.9867671858682698</v>
      </c>
      <c r="X8" s="67">
        <f t="shared" si="9"/>
        <v>1.9215659790910693</v>
      </c>
      <c r="Y8" s="67">
        <f t="shared" si="10"/>
        <v>1.9049770348618327</v>
      </c>
      <c r="Z8" s="67">
        <f t="shared" si="11"/>
        <v>2.1652062421636478</v>
      </c>
      <c r="AA8" s="67">
        <f t="shared" si="12"/>
        <v>3.6361648845251815</v>
      </c>
      <c r="AB8" s="86"/>
    </row>
    <row r="9" spans="1:28" s="70" customFormat="1" ht="31.5">
      <c r="A9" s="47" t="s">
        <v>16</v>
      </c>
      <c r="B9" s="76">
        <v>12542</v>
      </c>
      <c r="C9" s="76">
        <v>13983</v>
      </c>
      <c r="D9" s="77">
        <v>17740</v>
      </c>
      <c r="E9" s="77">
        <v>22311</v>
      </c>
      <c r="F9" s="76">
        <v>23331</v>
      </c>
      <c r="G9" s="76">
        <v>25981</v>
      </c>
      <c r="H9" s="77">
        <v>27731</v>
      </c>
      <c r="I9" s="76">
        <v>32091</v>
      </c>
      <c r="J9" s="77">
        <v>36079</v>
      </c>
      <c r="K9" s="77">
        <v>49303</v>
      </c>
      <c r="L9" s="77">
        <v>55471</v>
      </c>
      <c r="M9" s="76">
        <v>56253</v>
      </c>
      <c r="N9" s="67">
        <v>67437</v>
      </c>
      <c r="O9" s="67">
        <f t="shared" si="0"/>
        <v>5.094853150262014</v>
      </c>
      <c r="P9" s="67">
        <f t="shared" si="1"/>
        <v>5.38391640163562</v>
      </c>
      <c r="Q9" s="67">
        <f t="shared" si="2"/>
        <v>6.1029310582083394</v>
      </c>
      <c r="R9" s="67">
        <f t="shared" si="3"/>
        <v>6.8076549884967683</v>
      </c>
      <c r="S9" s="67">
        <f t="shared" si="4"/>
        <v>6.468399631818837</v>
      </c>
      <c r="T9" s="67">
        <f t="shared" si="5"/>
        <v>6.5013287423741195</v>
      </c>
      <c r="U9" s="67">
        <f t="shared" si="6"/>
        <v>6.3608171279411696</v>
      </c>
      <c r="V9" s="67">
        <f t="shared" si="7"/>
        <v>6.4866733236039629</v>
      </c>
      <c r="W9" s="67">
        <f t="shared" si="8"/>
        <v>6.6568140136461089</v>
      </c>
      <c r="X9" s="67">
        <f t="shared" si="9"/>
        <v>8.1209469798668774</v>
      </c>
      <c r="Y9" s="67">
        <f t="shared" si="10"/>
        <v>8.3534372411715996</v>
      </c>
      <c r="Z9" s="67">
        <f t="shared" si="11"/>
        <v>7.9695967244933374</v>
      </c>
      <c r="AA9" s="67">
        <f t="shared" si="12"/>
        <v>8.3770173311603138</v>
      </c>
      <c r="AB9" s="86"/>
    </row>
    <row r="10" spans="1:28" s="70" customFormat="1" ht="47.25">
      <c r="A10" s="47" t="s">
        <v>17</v>
      </c>
      <c r="B10" s="76">
        <v>36137</v>
      </c>
      <c r="C10" s="76">
        <v>39158</v>
      </c>
      <c r="D10" s="77">
        <v>41627</v>
      </c>
      <c r="E10" s="77">
        <v>51748</v>
      </c>
      <c r="F10" s="76">
        <v>49233</v>
      </c>
      <c r="G10" s="76">
        <v>59508</v>
      </c>
      <c r="H10" s="77">
        <v>67877</v>
      </c>
      <c r="I10" s="76">
        <v>77931</v>
      </c>
      <c r="J10" s="77">
        <v>84039</v>
      </c>
      <c r="K10" s="77">
        <v>98811</v>
      </c>
      <c r="L10" s="77">
        <v>102884</v>
      </c>
      <c r="M10" s="76">
        <v>111507</v>
      </c>
      <c r="N10" s="67">
        <v>124633</v>
      </c>
      <c r="O10" s="67">
        <f t="shared" si="0"/>
        <v>14.679692895153757</v>
      </c>
      <c r="P10" s="67">
        <f t="shared" si="1"/>
        <v>15.077122109364774</v>
      </c>
      <c r="Q10" s="67">
        <f t="shared" si="2"/>
        <v>14.320558689968349</v>
      </c>
      <c r="R10" s="67">
        <f t="shared" si="3"/>
        <v>15.789634276577956</v>
      </c>
      <c r="S10" s="67">
        <f t="shared" si="4"/>
        <v>13.649595777006422</v>
      </c>
      <c r="T10" s="67">
        <f t="shared" si="5"/>
        <v>14.89092301301717</v>
      </c>
      <c r="U10" s="67">
        <f t="shared" si="6"/>
        <v>15.569333388383496</v>
      </c>
      <c r="V10" s="67">
        <f t="shared" si="7"/>
        <v>15.752483212794255</v>
      </c>
      <c r="W10" s="67">
        <f t="shared" si="8"/>
        <v>15.505751071060875</v>
      </c>
      <c r="X10" s="67">
        <f t="shared" si="9"/>
        <v>16.275660548600005</v>
      </c>
      <c r="Y10" s="67">
        <f t="shared" si="10"/>
        <v>15.493411640689708</v>
      </c>
      <c r="Z10" s="67">
        <f t="shared" si="11"/>
        <v>15.79766095955911</v>
      </c>
      <c r="AA10" s="67">
        <f t="shared" si="12"/>
        <v>15.481898676312756</v>
      </c>
      <c r="AB10" s="86"/>
    </row>
    <row r="11" spans="1:28" s="70" customFormat="1">
      <c r="A11" s="47" t="s">
        <v>18</v>
      </c>
      <c r="B11" s="76">
        <v>1281</v>
      </c>
      <c r="C11" s="76">
        <v>1446</v>
      </c>
      <c r="D11" s="77">
        <v>1827</v>
      </c>
      <c r="E11" s="77">
        <v>2092</v>
      </c>
      <c r="F11" s="76">
        <v>2677</v>
      </c>
      <c r="G11" s="76">
        <v>3059</v>
      </c>
      <c r="H11" s="77">
        <v>3576</v>
      </c>
      <c r="I11" s="76">
        <v>4138</v>
      </c>
      <c r="J11" s="77">
        <v>4195</v>
      </c>
      <c r="K11" s="77">
        <v>4564</v>
      </c>
      <c r="L11" s="77">
        <v>5222</v>
      </c>
      <c r="M11" s="76">
        <v>5463</v>
      </c>
      <c r="N11" s="67">
        <v>15042</v>
      </c>
      <c r="O11" s="67">
        <f t="shared" si="0"/>
        <v>0.52037210058089933</v>
      </c>
      <c r="P11" s="67">
        <f t="shared" si="1"/>
        <v>0.55675771413610142</v>
      </c>
      <c r="Q11" s="67">
        <f t="shared" si="2"/>
        <v>0.62852621439383516</v>
      </c>
      <c r="R11" s="67">
        <f t="shared" si="3"/>
        <v>0.63832254206154992</v>
      </c>
      <c r="S11" s="67">
        <f t="shared" si="4"/>
        <v>0.74218446763443602</v>
      </c>
      <c r="T11" s="67">
        <f t="shared" si="5"/>
        <v>0.7654657104392607</v>
      </c>
      <c r="U11" s="67">
        <f t="shared" si="6"/>
        <v>0.8202474504892584</v>
      </c>
      <c r="V11" s="67">
        <f t="shared" si="7"/>
        <v>0.8364293481995948</v>
      </c>
      <c r="W11" s="67">
        <f t="shared" si="8"/>
        <v>0.77400523260748433</v>
      </c>
      <c r="X11" s="67">
        <f t="shared" si="9"/>
        <v>0.75175956871006688</v>
      </c>
      <c r="Y11" s="67">
        <f t="shared" si="10"/>
        <v>0.78638656727656042</v>
      </c>
      <c r="Z11" s="67">
        <f t="shared" si="11"/>
        <v>0.77396595569848903</v>
      </c>
      <c r="AA11" s="67">
        <f t="shared" si="12"/>
        <v>1.8685157212704215</v>
      </c>
      <c r="AB11" s="86"/>
    </row>
    <row r="12" spans="1:28" s="70" customFormat="1" ht="63">
      <c r="A12" s="47" t="s">
        <v>19</v>
      </c>
      <c r="B12" s="76">
        <v>3995</v>
      </c>
      <c r="C12" s="76">
        <v>5206</v>
      </c>
      <c r="D12" s="77">
        <v>7438</v>
      </c>
      <c r="E12" s="77">
        <v>7681</v>
      </c>
      <c r="F12" s="76">
        <v>8892</v>
      </c>
      <c r="G12" s="76">
        <v>9938</v>
      </c>
      <c r="H12" s="77">
        <v>10116</v>
      </c>
      <c r="I12" s="76">
        <v>15564</v>
      </c>
      <c r="J12" s="77">
        <v>15897</v>
      </c>
      <c r="K12" s="77">
        <v>16791</v>
      </c>
      <c r="L12" s="77">
        <v>18489</v>
      </c>
      <c r="M12" s="76">
        <v>19284</v>
      </c>
      <c r="N12" s="67">
        <v>26458</v>
      </c>
      <c r="O12" s="67">
        <f t="shared" si="0"/>
        <v>1.6228622496648657</v>
      </c>
      <c r="P12" s="67">
        <f t="shared" si="1"/>
        <v>2.0044817840888967</v>
      </c>
      <c r="Q12" s="67">
        <f t="shared" si="2"/>
        <v>2.5588275767166642</v>
      </c>
      <c r="R12" s="67">
        <f t="shared" si="3"/>
        <v>2.3436689510395627</v>
      </c>
      <c r="S12" s="67">
        <f t="shared" si="4"/>
        <v>2.4652612200991428</v>
      </c>
      <c r="T12" s="67">
        <f t="shared" si="5"/>
        <v>2.4868251815447442</v>
      </c>
      <c r="U12" s="67">
        <f t="shared" si="6"/>
        <v>2.3203644320887409</v>
      </c>
      <c r="V12" s="67">
        <f t="shared" si="7"/>
        <v>3.1460092738952379</v>
      </c>
      <c r="W12" s="67">
        <f t="shared" si="8"/>
        <v>2.9331015930300781</v>
      </c>
      <c r="X12" s="67">
        <f t="shared" si="9"/>
        <v>2.7657307007473122</v>
      </c>
      <c r="Y12" s="67">
        <f t="shared" si="10"/>
        <v>2.7842782922972669</v>
      </c>
      <c r="Z12" s="67">
        <f t="shared" si="11"/>
        <v>2.7320445706918659</v>
      </c>
      <c r="AA12" s="67">
        <f t="shared" si="12"/>
        <v>3.2866100886433198</v>
      </c>
      <c r="AB12" s="86"/>
    </row>
    <row r="13" spans="1:28" s="70" customFormat="1">
      <c r="A13" s="47" t="s">
        <v>20</v>
      </c>
      <c r="B13" s="76">
        <v>1363</v>
      </c>
      <c r="C13" s="76">
        <v>1424</v>
      </c>
      <c r="D13" s="77">
        <v>1594</v>
      </c>
      <c r="E13" s="77">
        <v>2721</v>
      </c>
      <c r="F13" s="76">
        <v>2762</v>
      </c>
      <c r="G13" s="76">
        <v>2855</v>
      </c>
      <c r="H13" s="77">
        <v>3218</v>
      </c>
      <c r="I13" s="76">
        <v>3583</v>
      </c>
      <c r="J13" s="77">
        <v>3178</v>
      </c>
      <c r="K13" s="77">
        <v>3948</v>
      </c>
      <c r="L13" s="77">
        <v>4044</v>
      </c>
      <c r="M13" s="76">
        <v>5175</v>
      </c>
      <c r="N13" s="67">
        <v>6345</v>
      </c>
      <c r="O13" s="67">
        <f t="shared" si="0"/>
        <v>0.55368241459154244</v>
      </c>
      <c r="P13" s="67">
        <f t="shared" si="1"/>
        <v>0.5482869881948883</v>
      </c>
      <c r="Q13" s="67">
        <f t="shared" si="2"/>
        <v>0.54836934085592404</v>
      </c>
      <c r="R13" s="67">
        <f t="shared" si="3"/>
        <v>0.83024648037737914</v>
      </c>
      <c r="S13" s="67">
        <f t="shared" si="4"/>
        <v>0.76575028001730006</v>
      </c>
      <c r="T13" s="67">
        <f t="shared" si="5"/>
        <v>0.71441798081205932</v>
      </c>
      <c r="U13" s="67">
        <f t="shared" si="6"/>
        <v>0.73813095516622851</v>
      </c>
      <c r="V13" s="67">
        <f t="shared" si="7"/>
        <v>0.7242451316092674</v>
      </c>
      <c r="W13" s="67">
        <f t="shared" si="8"/>
        <v>0.58636200935079508</v>
      </c>
      <c r="X13" s="67">
        <f t="shared" si="9"/>
        <v>0.65029508704367756</v>
      </c>
      <c r="Y13" s="67">
        <f t="shared" si="10"/>
        <v>0.60899028687598833</v>
      </c>
      <c r="Z13" s="67">
        <f t="shared" si="11"/>
        <v>0.73316379658423592</v>
      </c>
      <c r="AA13" s="67">
        <f t="shared" si="12"/>
        <v>0.78817525937114918</v>
      </c>
      <c r="AB13" s="86"/>
    </row>
    <row r="14" spans="1:28" s="70" customFormat="1">
      <c r="A14" s="47" t="s">
        <v>21</v>
      </c>
      <c r="B14" s="76">
        <v>75749</v>
      </c>
      <c r="C14" s="76">
        <v>84274</v>
      </c>
      <c r="D14" s="77">
        <v>100259</v>
      </c>
      <c r="E14" s="77">
        <v>102794</v>
      </c>
      <c r="F14" s="76">
        <v>126922</v>
      </c>
      <c r="G14" s="76">
        <v>131060</v>
      </c>
      <c r="H14" s="77">
        <v>144573</v>
      </c>
      <c r="I14" s="76">
        <v>156776</v>
      </c>
      <c r="J14" s="77">
        <v>167825</v>
      </c>
      <c r="K14" s="77">
        <v>173846</v>
      </c>
      <c r="L14" s="77">
        <v>187980</v>
      </c>
      <c r="M14" s="76">
        <v>194078</v>
      </c>
      <c r="N14" s="67">
        <v>222288</v>
      </c>
      <c r="O14" s="67">
        <f t="shared" si="0"/>
        <v>30.771011902343908</v>
      </c>
      <c r="P14" s="67">
        <f t="shared" si="1"/>
        <v>32.448270816809</v>
      </c>
      <c r="Q14" s="67">
        <f t="shared" si="2"/>
        <v>34.491193064538322</v>
      </c>
      <c r="R14" s="67">
        <f t="shared" si="3"/>
        <v>31.365070453477518</v>
      </c>
      <c r="S14" s="67">
        <f t="shared" si="4"/>
        <v>35.188471050092602</v>
      </c>
      <c r="T14" s="67">
        <f t="shared" si="5"/>
        <v>32.795663945789308</v>
      </c>
      <c r="U14" s="67">
        <f t="shared" si="6"/>
        <v>33.1615309450737</v>
      </c>
      <c r="V14" s="67">
        <f t="shared" si="7"/>
        <v>31.689716648946277</v>
      </c>
      <c r="W14" s="67">
        <f t="shared" si="8"/>
        <v>30.964821969571172</v>
      </c>
      <c r="X14" s="67">
        <f t="shared" si="9"/>
        <v>28.635055648985603</v>
      </c>
      <c r="Y14" s="67">
        <f t="shared" si="10"/>
        <v>28.308109329116782</v>
      </c>
      <c r="Z14" s="67">
        <f t="shared" si="11"/>
        <v>27.495838321444509</v>
      </c>
      <c r="AA14" s="67">
        <f t="shared" si="12"/>
        <v>27.612592916484481</v>
      </c>
      <c r="AB14" s="86"/>
    </row>
    <row r="15" spans="1:28" s="70" customFormat="1">
      <c r="A15" s="47" t="s">
        <v>22</v>
      </c>
      <c r="B15" s="76">
        <v>1242</v>
      </c>
      <c r="C15" s="76">
        <v>1685</v>
      </c>
      <c r="D15" s="77">
        <v>2408</v>
      </c>
      <c r="E15" s="77">
        <v>3227</v>
      </c>
      <c r="F15" s="76">
        <v>3810</v>
      </c>
      <c r="G15" s="76">
        <v>5496</v>
      </c>
      <c r="H15" s="77">
        <v>6053</v>
      </c>
      <c r="I15" s="76">
        <v>6756</v>
      </c>
      <c r="J15" s="77">
        <v>7499</v>
      </c>
      <c r="K15" s="77">
        <v>8005</v>
      </c>
      <c r="L15" s="77">
        <v>8223</v>
      </c>
      <c r="M15" s="76">
        <v>8882</v>
      </c>
      <c r="N15" s="67">
        <v>9270</v>
      </c>
      <c r="O15" s="67">
        <f t="shared" si="0"/>
        <v>0.50452939025876431</v>
      </c>
      <c r="P15" s="67">
        <f t="shared" si="1"/>
        <v>0.64878060049746267</v>
      </c>
      <c r="Q15" s="67">
        <f t="shared" si="2"/>
        <v>0.82840236686390534</v>
      </c>
      <c r="R15" s="67">
        <f t="shared" si="3"/>
        <v>0.98463998242477124</v>
      </c>
      <c r="S15" s="67">
        <f t="shared" si="4"/>
        <v>1.0563028844554356</v>
      </c>
      <c r="T15" s="67">
        <f t="shared" si="5"/>
        <v>1.3752858923093092</v>
      </c>
      <c r="U15" s="67">
        <f t="shared" si="6"/>
        <v>1.3884110228779307</v>
      </c>
      <c r="V15" s="67">
        <f t="shared" si="7"/>
        <v>1.3656154365482029</v>
      </c>
      <c r="W15" s="67">
        <f t="shared" si="8"/>
        <v>1.3836150749281346</v>
      </c>
      <c r="X15" s="67">
        <f t="shared" si="9"/>
        <v>1.3185441164601415</v>
      </c>
      <c r="Y15" s="67">
        <f t="shared" si="10"/>
        <v>1.2383103681951659</v>
      </c>
      <c r="Z15" s="67">
        <f t="shared" si="11"/>
        <v>1.2583499210166538</v>
      </c>
      <c r="AA15" s="67">
        <f t="shared" si="12"/>
        <v>1.1515184640457925</v>
      </c>
      <c r="AB15" s="86"/>
    </row>
    <row r="16" spans="1:28" s="70" customFormat="1" ht="47.25">
      <c r="A16" s="47" t="s">
        <v>23</v>
      </c>
      <c r="B16" s="76">
        <v>58092</v>
      </c>
      <c r="C16" s="76">
        <v>55600</v>
      </c>
      <c r="D16" s="77">
        <v>54558</v>
      </c>
      <c r="E16" s="77">
        <v>56430</v>
      </c>
      <c r="F16" s="76">
        <v>57754</v>
      </c>
      <c r="G16" s="76">
        <v>66816</v>
      </c>
      <c r="H16" s="77">
        <v>72707</v>
      </c>
      <c r="I16" s="76">
        <v>79781</v>
      </c>
      <c r="J16" s="77">
        <v>81757</v>
      </c>
      <c r="K16" s="77">
        <v>96188</v>
      </c>
      <c r="L16" s="77">
        <v>107210</v>
      </c>
      <c r="M16" s="76">
        <v>118272</v>
      </c>
      <c r="N16" s="67">
        <v>123133</v>
      </c>
      <c r="O16" s="67">
        <f t="shared" si="0"/>
        <v>23.598326359832637</v>
      </c>
      <c r="P16" s="67">
        <f t="shared" si="1"/>
        <v>21.407834651429628</v>
      </c>
      <c r="Q16" s="67">
        <f t="shared" si="2"/>
        <v>18.76909316086418</v>
      </c>
      <c r="R16" s="67">
        <f t="shared" si="3"/>
        <v>17.218231858763509</v>
      </c>
      <c r="S16" s="67">
        <f t="shared" si="4"/>
        <v>16.011999157175651</v>
      </c>
      <c r="T16" s="67">
        <f t="shared" si="5"/>
        <v>16.719632856721034</v>
      </c>
      <c r="U16" s="67">
        <f t="shared" si="6"/>
        <v>16.67721794818862</v>
      </c>
      <c r="V16" s="67">
        <f t="shared" si="7"/>
        <v>16.12643060142868</v>
      </c>
      <c r="W16" s="67">
        <f t="shared" si="8"/>
        <v>15.084706985051275</v>
      </c>
      <c r="X16" s="67">
        <f t="shared" si="9"/>
        <v>15.843612926179649</v>
      </c>
      <c r="Y16" s="67">
        <f t="shared" si="10"/>
        <v>16.144868609291468</v>
      </c>
      <c r="Z16" s="67">
        <f t="shared" si="11"/>
        <v>16.756086676253286</v>
      </c>
      <c r="AA16" s="67">
        <f t="shared" si="12"/>
        <v>15.295568827761658</v>
      </c>
      <c r="AB16" s="86"/>
    </row>
    <row r="17" spans="1:28" s="70" customFormat="1" ht="47.25">
      <c r="A17" s="47" t="s">
        <v>24</v>
      </c>
      <c r="B17" s="76">
        <v>7206</v>
      </c>
      <c r="C17" s="76">
        <v>7813</v>
      </c>
      <c r="D17" s="77">
        <v>9067</v>
      </c>
      <c r="E17" s="77">
        <v>11364</v>
      </c>
      <c r="F17" s="76">
        <v>11733</v>
      </c>
      <c r="G17" s="76">
        <v>16460</v>
      </c>
      <c r="H17" s="77">
        <v>15615</v>
      </c>
      <c r="I17" s="76">
        <v>22060</v>
      </c>
      <c r="J17" s="77">
        <v>25722</v>
      </c>
      <c r="K17" s="77">
        <v>26163</v>
      </c>
      <c r="L17" s="77">
        <v>32037</v>
      </c>
      <c r="M17" s="76">
        <v>31829</v>
      </c>
      <c r="N17" s="67">
        <v>17014</v>
      </c>
      <c r="O17" s="67">
        <f t="shared" si="0"/>
        <v>2.9272453995206562</v>
      </c>
      <c r="P17" s="67">
        <f t="shared" si="1"/>
        <v>3.0082628081226561</v>
      </c>
      <c r="Q17" s="67">
        <f t="shared" si="2"/>
        <v>3.119237649649099</v>
      </c>
      <c r="R17" s="67">
        <f t="shared" si="3"/>
        <v>3.4674461606058573</v>
      </c>
      <c r="S17" s="67">
        <f t="shared" si="4"/>
        <v>3.2529138433899285</v>
      </c>
      <c r="T17" s="67">
        <f t="shared" si="5"/>
        <v>4.1188511258026255</v>
      </c>
      <c r="U17" s="67">
        <f t="shared" si="6"/>
        <v>3.5817013253327099</v>
      </c>
      <c r="V17" s="67">
        <f t="shared" si="7"/>
        <v>4.4590699423110349</v>
      </c>
      <c r="W17" s="67">
        <f t="shared" si="8"/>
        <v>4.745879044846177</v>
      </c>
      <c r="X17" s="67">
        <f t="shared" si="9"/>
        <v>4.3094403146716651</v>
      </c>
      <c r="Y17" s="67">
        <f t="shared" si="10"/>
        <v>4.8244861079737973</v>
      </c>
      <c r="Z17" s="67">
        <f t="shared" si="11"/>
        <v>4.5093469529429271</v>
      </c>
      <c r="AA17" s="67">
        <f t="shared" si="12"/>
        <v>2.1134773621656002</v>
      </c>
      <c r="AB17" s="86"/>
    </row>
    <row r="18" spans="1:28" s="70" customFormat="1">
      <c r="A18" s="47" t="s">
        <v>25</v>
      </c>
      <c r="B18" s="76">
        <v>8603</v>
      </c>
      <c r="C18" s="76">
        <v>8705</v>
      </c>
      <c r="D18" s="77">
        <v>9488</v>
      </c>
      <c r="E18" s="77">
        <v>14377</v>
      </c>
      <c r="F18" s="76">
        <v>15465</v>
      </c>
      <c r="G18" s="76">
        <v>15382</v>
      </c>
      <c r="H18" s="77">
        <v>15992</v>
      </c>
      <c r="I18" s="76">
        <v>16332</v>
      </c>
      <c r="J18" s="77">
        <v>17638</v>
      </c>
      <c r="K18" s="77">
        <v>18959</v>
      </c>
      <c r="L18" s="77">
        <v>19299</v>
      </c>
      <c r="M18" s="76">
        <v>20103</v>
      </c>
      <c r="N18" s="67">
        <v>21534</v>
      </c>
      <c r="O18" s="67">
        <f t="shared" si="0"/>
        <v>3.4947394077263683</v>
      </c>
      <c r="P18" s="67">
        <f t="shared" si="1"/>
        <v>3.3517122417391172</v>
      </c>
      <c r="Q18" s="67">
        <f t="shared" si="2"/>
        <v>3.2640704554836932</v>
      </c>
      <c r="R18" s="67">
        <f t="shared" si="3"/>
        <v>4.3867892864335101</v>
      </c>
      <c r="S18" s="67">
        <f t="shared" si="4"/>
        <v>4.2875916294234413</v>
      </c>
      <c r="T18" s="67">
        <f t="shared" si="5"/>
        <v>3.8490989074784925</v>
      </c>
      <c r="U18" s="67">
        <f t="shared" si="6"/>
        <v>3.6681759586756764</v>
      </c>
      <c r="V18" s="67">
        <f t="shared" si="7"/>
        <v>3.3012479736094211</v>
      </c>
      <c r="W18" s="67">
        <f t="shared" si="8"/>
        <v>3.2543276025579999</v>
      </c>
      <c r="X18" s="67">
        <f t="shared" si="9"/>
        <v>3.122832967391358</v>
      </c>
      <c r="Y18" s="67">
        <f t="shared" si="10"/>
        <v>2.9062570589564038</v>
      </c>
      <c r="Z18" s="67">
        <f t="shared" si="11"/>
        <v>2.8480757106730232</v>
      </c>
      <c r="AA18" s="67">
        <f t="shared" si="12"/>
        <v>2.6749513057995786</v>
      </c>
      <c r="AB18" s="86"/>
    </row>
    <row r="19" spans="1:28" s="70" customFormat="1" ht="31.5">
      <c r="A19" s="47" t="s">
        <v>26</v>
      </c>
      <c r="B19" s="76">
        <v>6351</v>
      </c>
      <c r="C19" s="76">
        <v>6589</v>
      </c>
      <c r="D19" s="77">
        <v>7304</v>
      </c>
      <c r="E19" s="77">
        <v>10923</v>
      </c>
      <c r="F19" s="76">
        <v>11102</v>
      </c>
      <c r="G19" s="76">
        <v>12436</v>
      </c>
      <c r="H19" s="77">
        <v>12674</v>
      </c>
      <c r="I19" s="76">
        <v>16110</v>
      </c>
      <c r="J19" s="77">
        <v>17614</v>
      </c>
      <c r="K19" s="77">
        <v>18563</v>
      </c>
      <c r="L19" s="77">
        <v>18188</v>
      </c>
      <c r="M19" s="76">
        <v>19695</v>
      </c>
      <c r="N19" s="67">
        <v>21121</v>
      </c>
      <c r="O19" s="67">
        <f t="shared" si="0"/>
        <v>2.5799244424584638</v>
      </c>
      <c r="P19" s="67">
        <f t="shared" si="1"/>
        <v>2.5369824193933419</v>
      </c>
      <c r="Q19" s="67">
        <f t="shared" si="2"/>
        <v>2.5127287739094539</v>
      </c>
      <c r="R19" s="67">
        <f t="shared" si="3"/>
        <v>3.3328858159360943</v>
      </c>
      <c r="S19" s="67">
        <f t="shared" si="4"/>
        <v>3.077972342053608</v>
      </c>
      <c r="T19" s="67">
        <f t="shared" si="5"/>
        <v>3.1119096355092011</v>
      </c>
      <c r="U19" s="67">
        <f t="shared" si="6"/>
        <v>2.907107434983462</v>
      </c>
      <c r="V19" s="67">
        <f t="shared" si="7"/>
        <v>3.2563742869732906</v>
      </c>
      <c r="W19" s="67">
        <f t="shared" si="8"/>
        <v>3.2498994438970743</v>
      </c>
      <c r="X19" s="67">
        <f t="shared" si="9"/>
        <v>3.0576058006058218</v>
      </c>
      <c r="Y19" s="67">
        <f t="shared" si="10"/>
        <v>2.7389503802424513</v>
      </c>
      <c r="Z19" s="67">
        <f t="shared" si="11"/>
        <v>2.7902726519278311</v>
      </c>
      <c r="AA19" s="67">
        <f t="shared" si="12"/>
        <v>2.6236484874985093</v>
      </c>
      <c r="AB19" s="86"/>
    </row>
    <row r="20" spans="1:28" s="70" customFormat="1" ht="47.25">
      <c r="A20" s="47" t="s">
        <v>27</v>
      </c>
      <c r="B20" s="76">
        <v>2769</v>
      </c>
      <c r="C20" s="76">
        <v>2627</v>
      </c>
      <c r="D20" s="77">
        <v>2813</v>
      </c>
      <c r="E20" s="77">
        <v>3511</v>
      </c>
      <c r="F20" s="76">
        <v>3939</v>
      </c>
      <c r="G20" s="76">
        <v>3874</v>
      </c>
      <c r="H20" s="77">
        <v>4529</v>
      </c>
      <c r="I20" s="76">
        <v>4815</v>
      </c>
      <c r="J20" s="77">
        <v>6374</v>
      </c>
      <c r="K20" s="77">
        <v>7773</v>
      </c>
      <c r="L20" s="77">
        <v>8087</v>
      </c>
      <c r="M20" s="76">
        <v>8780</v>
      </c>
      <c r="N20" s="67">
        <v>13470</v>
      </c>
      <c r="O20" s="67">
        <f t="shared" si="0"/>
        <v>1.1248324328715928</v>
      </c>
      <c r="P20" s="67">
        <f t="shared" si="1"/>
        <v>1.0114816839803171</v>
      </c>
      <c r="Q20" s="67">
        <f t="shared" si="2"/>
        <v>0.96773083803495252</v>
      </c>
      <c r="R20" s="67">
        <f t="shared" si="3"/>
        <v>1.0712956238901059</v>
      </c>
      <c r="S20" s="67">
        <f t="shared" si="4"/>
        <v>1.0920674703070765</v>
      </c>
      <c r="T20" s="67">
        <f t="shared" si="5"/>
        <v>0.96940639497930559</v>
      </c>
      <c r="U20" s="67">
        <f t="shared" si="6"/>
        <v>1.0388424785419046</v>
      </c>
      <c r="V20" s="67">
        <f t="shared" si="7"/>
        <v>0.9732738790674359</v>
      </c>
      <c r="W20" s="67">
        <f t="shared" si="8"/>
        <v>1.1760451376972836</v>
      </c>
      <c r="X20" s="67">
        <f t="shared" si="9"/>
        <v>1.2803302207676051</v>
      </c>
      <c r="Y20" s="67">
        <f t="shared" si="10"/>
        <v>1.2178299826820271</v>
      </c>
      <c r="Z20" s="67">
        <f t="shared" si="11"/>
        <v>1.2438991563303559</v>
      </c>
      <c r="AA20" s="67">
        <f t="shared" si="12"/>
        <v>1.6732420399888699</v>
      </c>
      <c r="AB20" s="86"/>
    </row>
    <row r="21" spans="1:28" s="58" customFormat="1">
      <c r="D21" s="59"/>
      <c r="I21" s="59"/>
      <c r="J21" s="59"/>
      <c r="K21" s="82"/>
      <c r="L21" s="83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</row>
    <row r="22" spans="1:28" s="58" customFormat="1" ht="18.75">
      <c r="A22" s="58" t="s">
        <v>28</v>
      </c>
      <c r="D22" s="59"/>
      <c r="I22" s="59"/>
      <c r="J22" s="59"/>
      <c r="L22" s="59"/>
      <c r="M22" s="82"/>
      <c r="N22" s="65"/>
    </row>
    <row r="24" spans="1:28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</sheetData>
  <mergeCells count="4">
    <mergeCell ref="A2:K2"/>
    <mergeCell ref="B4:N4"/>
    <mergeCell ref="O4:AA4"/>
    <mergeCell ref="A3:A4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pane xSplit="1" ySplit="4" topLeftCell="AL17" activePane="bottomRight" state="frozen"/>
      <selection pane="topRight"/>
      <selection pane="bottomLeft"/>
      <selection pane="bottomRight" activeCell="AQ24" sqref="AQ24"/>
    </sheetView>
  </sheetViews>
  <sheetFormatPr defaultColWidth="9.140625" defaultRowHeight="15.75"/>
  <cols>
    <col min="1" max="1" width="36.7109375" style="19" customWidth="1"/>
    <col min="2" max="2" width="14.140625" style="19" customWidth="1"/>
    <col min="3" max="3" width="12.7109375" style="19" customWidth="1"/>
    <col min="4" max="4" width="13" style="19" customWidth="1"/>
    <col min="5" max="5" width="14.28515625" style="19" customWidth="1"/>
    <col min="6" max="6" width="15.28515625" style="19" customWidth="1"/>
    <col min="7" max="7" width="12.7109375" style="19" customWidth="1"/>
    <col min="8" max="8" width="14.140625" style="1" customWidth="1"/>
    <col min="9" max="9" width="12.7109375" style="1" customWidth="1"/>
    <col min="10" max="10" width="13" style="1" customWidth="1"/>
    <col min="11" max="11" width="14.28515625" style="1" customWidth="1"/>
    <col min="12" max="12" width="14.85546875" style="1" customWidth="1"/>
    <col min="13" max="13" width="12.7109375" style="1" customWidth="1"/>
    <col min="14" max="15" width="14.140625" style="1" customWidth="1"/>
    <col min="16" max="16" width="12.85546875" style="1" customWidth="1"/>
    <col min="17" max="17" width="14.28515625" style="1" customWidth="1"/>
    <col min="18" max="18" width="14.85546875" style="1" customWidth="1"/>
    <col min="19" max="19" width="12.7109375" style="1" customWidth="1"/>
    <col min="20" max="21" width="14.140625" style="1" customWidth="1"/>
    <col min="22" max="22" width="13.42578125" style="1" customWidth="1"/>
    <col min="23" max="23" width="14.7109375" style="1" customWidth="1"/>
    <col min="24" max="24" width="15.140625" style="1" customWidth="1"/>
    <col min="25" max="25" width="12.7109375" style="1" customWidth="1"/>
    <col min="26" max="26" width="14.140625" style="1" customWidth="1"/>
    <col min="27" max="27" width="14.140625" style="59" customWidth="1"/>
    <col min="28" max="28" width="13.28515625" style="59" customWidth="1"/>
    <col min="29" max="29" width="14.7109375" style="59" customWidth="1"/>
    <col min="30" max="30" width="15.140625" style="59" customWidth="1"/>
    <col min="31" max="31" width="12.7109375" style="59" customWidth="1"/>
    <col min="32" max="32" width="13.85546875" style="1" customWidth="1"/>
    <col min="33" max="33" width="10.5703125" style="1" customWidth="1"/>
    <col min="34" max="34" width="13" style="1" customWidth="1"/>
    <col min="35" max="35" width="14.42578125" style="1" customWidth="1"/>
    <col min="36" max="36" width="12.85546875" style="1" customWidth="1"/>
    <col min="37" max="37" width="13" style="1" customWidth="1"/>
    <col min="38" max="38" width="15.85546875" style="1" customWidth="1"/>
    <col min="39" max="39" width="12.7109375" style="1" customWidth="1"/>
    <col min="40" max="40" width="13.7109375" style="1" customWidth="1"/>
    <col min="41" max="41" width="15.42578125" style="1" customWidth="1"/>
    <col min="42" max="42" width="15.7109375" style="1" customWidth="1"/>
    <col min="43" max="43" width="12.5703125" style="1" customWidth="1"/>
    <col min="44" max="16384" width="9.140625" style="1"/>
  </cols>
  <sheetData>
    <row r="1" spans="1:43" ht="33" customHeight="1">
      <c r="A1" s="6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43" s="19" customFormat="1" ht="25.5" customHeight="1">
      <c r="A2" s="119" t="s">
        <v>30</v>
      </c>
      <c r="B2" s="119"/>
      <c r="C2" s="119"/>
      <c r="D2" s="119"/>
      <c r="E2" s="119"/>
      <c r="F2" s="119"/>
      <c r="G2" s="119"/>
      <c r="H2" s="119"/>
      <c r="I2" s="119"/>
      <c r="J2" s="119"/>
      <c r="AA2" s="59"/>
      <c r="AB2" s="59"/>
      <c r="AC2" s="59"/>
      <c r="AD2" s="59"/>
      <c r="AE2" s="59"/>
    </row>
    <row r="3" spans="1:43" ht="21" customHeight="1">
      <c r="A3" s="122"/>
      <c r="B3" s="120">
        <v>2017</v>
      </c>
      <c r="C3" s="120"/>
      <c r="D3" s="120"/>
      <c r="E3" s="120"/>
      <c r="F3" s="120"/>
      <c r="G3" s="120"/>
      <c r="H3" s="120">
        <v>2018</v>
      </c>
      <c r="I3" s="120"/>
      <c r="J3" s="120"/>
      <c r="K3" s="120"/>
      <c r="L3" s="120"/>
      <c r="M3" s="120"/>
      <c r="N3" s="120">
        <v>2019</v>
      </c>
      <c r="O3" s="120"/>
      <c r="P3" s="120"/>
      <c r="Q3" s="120"/>
      <c r="R3" s="120"/>
      <c r="S3" s="120"/>
      <c r="T3" s="120">
        <v>2020</v>
      </c>
      <c r="U3" s="120"/>
      <c r="V3" s="120"/>
      <c r="W3" s="120"/>
      <c r="X3" s="120"/>
      <c r="Y3" s="120"/>
      <c r="Z3" s="120">
        <v>2021</v>
      </c>
      <c r="AA3" s="120"/>
      <c r="AB3" s="120"/>
      <c r="AC3" s="120"/>
      <c r="AD3" s="120"/>
      <c r="AE3" s="120"/>
      <c r="AF3" s="120">
        <v>2022</v>
      </c>
      <c r="AG3" s="120"/>
      <c r="AH3" s="120"/>
      <c r="AI3" s="120"/>
      <c r="AJ3" s="120"/>
      <c r="AK3" s="120"/>
      <c r="AL3" s="120">
        <v>2023</v>
      </c>
      <c r="AM3" s="120"/>
      <c r="AN3" s="120"/>
      <c r="AO3" s="120"/>
      <c r="AP3" s="120"/>
      <c r="AQ3" s="120"/>
    </row>
    <row r="4" spans="1:43" ht="99.75" customHeight="1">
      <c r="A4" s="122"/>
      <c r="B4" s="9" t="s">
        <v>31</v>
      </c>
      <c r="C4" s="9" t="s">
        <v>32</v>
      </c>
      <c r="D4" s="9" t="s">
        <v>33</v>
      </c>
      <c r="E4" s="9" t="s">
        <v>34</v>
      </c>
      <c r="F4" s="9" t="s">
        <v>35</v>
      </c>
      <c r="G4" s="9" t="s">
        <v>36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31</v>
      </c>
      <c r="O4" s="9" t="s">
        <v>32</v>
      </c>
      <c r="P4" s="9" t="s">
        <v>33</v>
      </c>
      <c r="Q4" s="9" t="s">
        <v>34</v>
      </c>
      <c r="R4" s="9" t="s">
        <v>35</v>
      </c>
      <c r="S4" s="9" t="s">
        <v>36</v>
      </c>
      <c r="T4" s="9" t="s">
        <v>31</v>
      </c>
      <c r="U4" s="9" t="s">
        <v>32</v>
      </c>
      <c r="V4" s="9" t="s">
        <v>33</v>
      </c>
      <c r="W4" s="9" t="s">
        <v>34</v>
      </c>
      <c r="X4" s="9" t="s">
        <v>35</v>
      </c>
      <c r="Y4" s="9" t="s">
        <v>36</v>
      </c>
      <c r="Z4" s="18" t="s">
        <v>31</v>
      </c>
      <c r="AA4" s="18" t="s">
        <v>32</v>
      </c>
      <c r="AB4" s="18" t="s">
        <v>33</v>
      </c>
      <c r="AC4" s="18" t="s">
        <v>34</v>
      </c>
      <c r="AD4" s="18" t="s">
        <v>35</v>
      </c>
      <c r="AE4" s="18" t="s">
        <v>36</v>
      </c>
      <c r="AF4" s="18" t="s">
        <v>31</v>
      </c>
      <c r="AG4" s="18" t="s">
        <v>32</v>
      </c>
      <c r="AH4" s="18" t="s">
        <v>33</v>
      </c>
      <c r="AI4" s="18" t="s">
        <v>34</v>
      </c>
      <c r="AJ4" s="18" t="s">
        <v>35</v>
      </c>
      <c r="AK4" s="18" t="s">
        <v>36</v>
      </c>
      <c r="AL4" s="18" t="s">
        <v>31</v>
      </c>
      <c r="AM4" s="18" t="s">
        <v>32</v>
      </c>
      <c r="AN4" s="18" t="s">
        <v>33</v>
      </c>
      <c r="AO4" s="18" t="s">
        <v>34</v>
      </c>
      <c r="AP4" s="18" t="s">
        <v>35</v>
      </c>
      <c r="AQ4" s="18" t="s">
        <v>36</v>
      </c>
    </row>
    <row r="5" spans="1:43" s="56" customFormat="1" ht="31.5">
      <c r="A5" s="10" t="s">
        <v>37</v>
      </c>
      <c r="B5" s="61">
        <v>878321</v>
      </c>
      <c r="C5" s="62">
        <v>90130</v>
      </c>
      <c r="D5" s="62">
        <v>251627</v>
      </c>
      <c r="E5" s="62">
        <v>266203</v>
      </c>
      <c r="F5" s="62">
        <v>39076</v>
      </c>
      <c r="G5" s="62">
        <v>212014</v>
      </c>
      <c r="H5" s="63">
        <v>938417</v>
      </c>
      <c r="I5" s="62">
        <v>93929</v>
      </c>
      <c r="J5" s="62">
        <v>267289</v>
      </c>
      <c r="K5" s="62">
        <v>300754</v>
      </c>
      <c r="L5" s="62">
        <v>41671</v>
      </c>
      <c r="M5" s="62">
        <v>221418</v>
      </c>
      <c r="N5" s="63">
        <v>1595064</v>
      </c>
      <c r="O5" s="62">
        <v>619972</v>
      </c>
      <c r="P5" s="62">
        <v>274345</v>
      </c>
      <c r="Q5" s="62">
        <v>331838</v>
      </c>
      <c r="R5" s="62">
        <v>43466</v>
      </c>
      <c r="S5" s="62">
        <v>307715</v>
      </c>
      <c r="T5" s="63">
        <v>1639398</v>
      </c>
      <c r="U5" s="66">
        <v>619453</v>
      </c>
      <c r="V5" s="66">
        <v>293007</v>
      </c>
      <c r="W5" s="66">
        <v>359740</v>
      </c>
      <c r="X5" s="66">
        <v>44911</v>
      </c>
      <c r="Y5" s="66">
        <v>303549</v>
      </c>
      <c r="Z5" s="63">
        <v>1832522</v>
      </c>
      <c r="AA5" s="66">
        <v>640328</v>
      </c>
      <c r="AB5" s="66">
        <v>336265</v>
      </c>
      <c r="AC5" s="66">
        <v>412530</v>
      </c>
      <c r="AD5" s="66">
        <v>62659</v>
      </c>
      <c r="AE5" s="66">
        <v>356489</v>
      </c>
      <c r="AF5" s="66">
        <v>2309299</v>
      </c>
      <c r="AG5" s="66">
        <v>971295</v>
      </c>
      <c r="AH5" s="66">
        <v>343063</v>
      </c>
      <c r="AI5" s="66">
        <v>464502</v>
      </c>
      <c r="AJ5" s="66">
        <v>72230</v>
      </c>
      <c r="AK5" s="66">
        <v>430569</v>
      </c>
      <c r="AL5" s="66">
        <v>2414666</v>
      </c>
      <c r="AM5" s="66">
        <v>984606</v>
      </c>
      <c r="AN5" s="66">
        <v>369847</v>
      </c>
      <c r="AO5" s="66">
        <v>504605</v>
      </c>
      <c r="AP5" s="66">
        <v>77074</v>
      </c>
      <c r="AQ5" s="66">
        <v>450630</v>
      </c>
    </row>
    <row r="6" spans="1:43" s="57" customFormat="1" ht="31.5">
      <c r="A6" s="47" t="s">
        <v>38</v>
      </c>
      <c r="B6" s="31">
        <v>141557</v>
      </c>
      <c r="C6" s="31"/>
      <c r="D6" s="31">
        <v>18276</v>
      </c>
      <c r="E6" s="31">
        <v>54682</v>
      </c>
      <c r="F6" s="31">
        <v>5510</v>
      </c>
      <c r="G6" s="31">
        <v>56389</v>
      </c>
      <c r="H6" s="31">
        <v>155349</v>
      </c>
      <c r="I6" s="31"/>
      <c r="J6" s="31">
        <v>19237</v>
      </c>
      <c r="K6" s="31">
        <v>63430</v>
      </c>
      <c r="L6" s="31">
        <v>6140</v>
      </c>
      <c r="M6" s="31">
        <v>59677</v>
      </c>
      <c r="N6" s="31">
        <v>174156</v>
      </c>
      <c r="O6" s="31"/>
      <c r="P6" s="31">
        <v>23051</v>
      </c>
      <c r="Q6" s="31">
        <v>72725</v>
      </c>
      <c r="R6" s="31">
        <v>7939</v>
      </c>
      <c r="S6" s="31">
        <v>62657</v>
      </c>
      <c r="T6" s="67">
        <v>196089</v>
      </c>
      <c r="U6" s="67"/>
      <c r="V6" s="67">
        <v>25272</v>
      </c>
      <c r="W6" s="67">
        <v>80233</v>
      </c>
      <c r="X6" s="67">
        <v>8979</v>
      </c>
      <c r="Y6" s="67">
        <v>72854</v>
      </c>
      <c r="Z6" s="67">
        <v>247315</v>
      </c>
      <c r="AA6" s="67"/>
      <c r="AB6" s="67">
        <v>30963</v>
      </c>
      <c r="AC6" s="67">
        <v>107488</v>
      </c>
      <c r="AD6" s="67">
        <v>13150</v>
      </c>
      <c r="AE6" s="67">
        <v>81087</v>
      </c>
      <c r="AF6" s="67">
        <v>300263</v>
      </c>
      <c r="AG6" s="67"/>
      <c r="AH6" s="67">
        <v>36009</v>
      </c>
      <c r="AI6" s="67">
        <v>129750</v>
      </c>
      <c r="AJ6" s="67">
        <v>13882</v>
      </c>
      <c r="AK6" s="67">
        <v>102816</v>
      </c>
      <c r="AL6" s="67">
        <v>322491</v>
      </c>
      <c r="AM6" s="67"/>
      <c r="AN6" s="67">
        <v>39848</v>
      </c>
      <c r="AO6" s="67">
        <v>143007</v>
      </c>
      <c r="AP6" s="67">
        <v>15168</v>
      </c>
      <c r="AQ6" s="67">
        <v>105598</v>
      </c>
    </row>
    <row r="7" spans="1:43" s="57" customFormat="1">
      <c r="A7" s="47" t="s">
        <v>39</v>
      </c>
      <c r="B7" s="31">
        <v>34141</v>
      </c>
      <c r="C7" s="31"/>
      <c r="D7" s="31">
        <v>10691</v>
      </c>
      <c r="E7" s="31">
        <v>12613</v>
      </c>
      <c r="F7" s="31">
        <v>508</v>
      </c>
      <c r="G7" s="31">
        <v>10270</v>
      </c>
      <c r="H7" s="31">
        <v>35192</v>
      </c>
      <c r="I7" s="31"/>
      <c r="J7" s="31">
        <v>9904</v>
      </c>
      <c r="K7" s="31">
        <v>13504</v>
      </c>
      <c r="L7" s="31">
        <v>601</v>
      </c>
      <c r="M7" s="31">
        <v>11162</v>
      </c>
      <c r="N7" s="31">
        <v>35445</v>
      </c>
      <c r="O7" s="31"/>
      <c r="P7" s="31">
        <v>9310</v>
      </c>
      <c r="Q7" s="31">
        <v>13999</v>
      </c>
      <c r="R7" s="31">
        <v>594</v>
      </c>
      <c r="S7" s="31">
        <v>11425</v>
      </c>
      <c r="T7" s="67">
        <v>41464</v>
      </c>
      <c r="U7" s="67"/>
      <c r="V7" s="67">
        <v>10004</v>
      </c>
      <c r="W7" s="67">
        <v>17939</v>
      </c>
      <c r="X7" s="67">
        <v>593</v>
      </c>
      <c r="Y7" s="67">
        <v>12825</v>
      </c>
      <c r="Z7" s="67">
        <v>43354</v>
      </c>
      <c r="AA7" s="67"/>
      <c r="AB7" s="67">
        <v>10125</v>
      </c>
      <c r="AC7" s="67">
        <v>18730</v>
      </c>
      <c r="AD7" s="67">
        <v>924</v>
      </c>
      <c r="AE7" s="67">
        <v>13408</v>
      </c>
      <c r="AF7" s="67">
        <v>66155</v>
      </c>
      <c r="AG7" s="67"/>
      <c r="AH7" s="67">
        <v>10965</v>
      </c>
      <c r="AI7" s="67">
        <v>29954</v>
      </c>
      <c r="AJ7" s="67">
        <v>6545</v>
      </c>
      <c r="AK7" s="67">
        <v>18537</v>
      </c>
      <c r="AL7" s="67">
        <v>71367</v>
      </c>
      <c r="AM7" s="67"/>
      <c r="AN7" s="67">
        <v>12160</v>
      </c>
      <c r="AO7" s="67">
        <v>32639</v>
      </c>
      <c r="AP7" s="67">
        <v>7536</v>
      </c>
      <c r="AQ7" s="67">
        <v>18908</v>
      </c>
    </row>
    <row r="8" spans="1:43" s="57" customFormat="1">
      <c r="A8" s="47" t="s">
        <v>40</v>
      </c>
      <c r="B8" s="31">
        <v>71062</v>
      </c>
      <c r="C8" s="31"/>
      <c r="D8" s="31">
        <v>3832</v>
      </c>
      <c r="E8" s="31">
        <v>46226</v>
      </c>
      <c r="F8" s="31">
        <v>1482</v>
      </c>
      <c r="G8" s="31">
        <v>17703</v>
      </c>
      <c r="H8" s="31">
        <v>82733</v>
      </c>
      <c r="I8" s="31"/>
      <c r="J8" s="31">
        <v>4747</v>
      </c>
      <c r="K8" s="31">
        <v>56710</v>
      </c>
      <c r="L8" s="31">
        <v>1887</v>
      </c>
      <c r="M8" s="31">
        <v>18070</v>
      </c>
      <c r="N8" s="31">
        <v>89629</v>
      </c>
      <c r="O8" s="31"/>
      <c r="P8" s="31">
        <v>4856</v>
      </c>
      <c r="Q8" s="31">
        <v>58921</v>
      </c>
      <c r="R8" s="31">
        <v>1992</v>
      </c>
      <c r="S8" s="31">
        <v>18946</v>
      </c>
      <c r="T8" s="67">
        <v>91719</v>
      </c>
      <c r="U8" s="67"/>
      <c r="V8" s="67">
        <v>5824</v>
      </c>
      <c r="W8" s="67">
        <v>59698</v>
      </c>
      <c r="X8" s="67">
        <v>2393</v>
      </c>
      <c r="Y8" s="67">
        <v>18479</v>
      </c>
      <c r="Z8" s="67">
        <v>99662</v>
      </c>
      <c r="AA8" s="67"/>
      <c r="AB8" s="67">
        <v>7282</v>
      </c>
      <c r="AC8" s="67">
        <v>65158</v>
      </c>
      <c r="AD8" s="67">
        <v>4470</v>
      </c>
      <c r="AE8" s="67">
        <v>18189</v>
      </c>
      <c r="AF8" s="67">
        <v>121114</v>
      </c>
      <c r="AG8" s="67"/>
      <c r="AH8" s="67">
        <v>11292</v>
      </c>
      <c r="AI8" s="67">
        <v>76727</v>
      </c>
      <c r="AJ8" s="67">
        <v>5043</v>
      </c>
      <c r="AK8" s="67">
        <v>23392</v>
      </c>
      <c r="AL8" s="67">
        <v>146956</v>
      </c>
      <c r="AM8" s="67"/>
      <c r="AN8" s="67">
        <v>18171</v>
      </c>
      <c r="AO8" s="67">
        <v>80237</v>
      </c>
      <c r="AP8" s="67">
        <v>5788</v>
      </c>
      <c r="AQ8" s="67">
        <v>32563</v>
      </c>
    </row>
    <row r="9" spans="1:43" s="57" customFormat="1" ht="47.25">
      <c r="A9" s="47" t="s">
        <v>41</v>
      </c>
      <c r="B9" s="31">
        <v>138000</v>
      </c>
      <c r="C9" s="31"/>
      <c r="D9" s="31">
        <v>31397</v>
      </c>
      <c r="E9" s="31">
        <v>83580</v>
      </c>
      <c r="F9" s="31">
        <v>1625</v>
      </c>
      <c r="G9" s="31">
        <v>18173</v>
      </c>
      <c r="H9" s="31">
        <v>151613</v>
      </c>
      <c r="I9" s="31"/>
      <c r="J9" s="31">
        <v>39016</v>
      </c>
      <c r="K9" s="31">
        <v>90890</v>
      </c>
      <c r="L9" s="31">
        <v>1829</v>
      </c>
      <c r="M9" s="31">
        <v>18747</v>
      </c>
      <c r="N9" s="31">
        <v>157914</v>
      </c>
      <c r="O9" s="31"/>
      <c r="P9" s="31">
        <v>38108</v>
      </c>
      <c r="Q9" s="31">
        <v>96308</v>
      </c>
      <c r="R9" s="31">
        <v>2165</v>
      </c>
      <c r="S9" s="31">
        <v>20205</v>
      </c>
      <c r="T9" s="67">
        <v>163030</v>
      </c>
      <c r="U9" s="67"/>
      <c r="V9" s="67">
        <v>38457</v>
      </c>
      <c r="W9" s="67">
        <v>99396</v>
      </c>
      <c r="X9" s="67">
        <v>2401</v>
      </c>
      <c r="Y9" s="67">
        <v>21569</v>
      </c>
      <c r="Z9" s="67">
        <v>176306</v>
      </c>
      <c r="AA9" s="67"/>
      <c r="AB9" s="67">
        <v>40496</v>
      </c>
      <c r="AC9" s="67">
        <v>106448</v>
      </c>
      <c r="AD9" s="67">
        <v>2426</v>
      </c>
      <c r="AE9" s="67">
        <v>25654</v>
      </c>
      <c r="AF9" s="67">
        <v>187062</v>
      </c>
      <c r="AG9" s="67"/>
      <c r="AH9" s="67">
        <v>44192</v>
      </c>
      <c r="AI9" s="67">
        <v>113008</v>
      </c>
      <c r="AJ9" s="67">
        <v>2659</v>
      </c>
      <c r="AK9" s="67">
        <v>25820</v>
      </c>
      <c r="AL9" s="67">
        <v>195201</v>
      </c>
      <c r="AM9" s="67"/>
      <c r="AN9" s="67">
        <v>44655</v>
      </c>
      <c r="AO9" s="67">
        <v>119707</v>
      </c>
      <c r="AP9" s="67">
        <v>3002</v>
      </c>
      <c r="AQ9" s="67">
        <v>27133</v>
      </c>
    </row>
    <row r="10" spans="1:43" s="57" customFormat="1" ht="63">
      <c r="A10" s="47" t="s">
        <v>42</v>
      </c>
      <c r="B10" s="31">
        <v>9322</v>
      </c>
      <c r="C10" s="31"/>
      <c r="D10" s="31">
        <v>5997</v>
      </c>
      <c r="E10" s="31">
        <v>1594</v>
      </c>
      <c r="F10" s="31">
        <v>137</v>
      </c>
      <c r="G10" s="31">
        <v>1462</v>
      </c>
      <c r="H10" s="31">
        <v>9910</v>
      </c>
      <c r="I10" s="31"/>
      <c r="J10" s="31">
        <v>6863</v>
      </c>
      <c r="K10" s="31">
        <v>1565</v>
      </c>
      <c r="L10" s="31">
        <v>139</v>
      </c>
      <c r="M10" s="31">
        <v>1264</v>
      </c>
      <c r="N10" s="31">
        <v>10019</v>
      </c>
      <c r="O10" s="31"/>
      <c r="P10" s="31">
        <v>6756</v>
      </c>
      <c r="Q10" s="31">
        <v>1753</v>
      </c>
      <c r="R10" s="31">
        <v>163</v>
      </c>
      <c r="S10" s="31">
        <v>1280</v>
      </c>
      <c r="T10" s="67">
        <v>10952</v>
      </c>
      <c r="U10" s="67"/>
      <c r="V10" s="67">
        <v>7236</v>
      </c>
      <c r="W10" s="67">
        <v>1937</v>
      </c>
      <c r="X10" s="67">
        <v>196</v>
      </c>
      <c r="Y10" s="67">
        <v>1502</v>
      </c>
      <c r="Z10" s="67">
        <v>11751</v>
      </c>
      <c r="AA10" s="67"/>
      <c r="AB10" s="67">
        <v>7636</v>
      </c>
      <c r="AC10" s="67">
        <v>1810</v>
      </c>
      <c r="AD10" s="67">
        <v>816</v>
      </c>
      <c r="AE10" s="67">
        <v>1459</v>
      </c>
      <c r="AF10" s="67">
        <v>10880</v>
      </c>
      <c r="AG10" s="67"/>
      <c r="AH10" s="67">
        <v>6856</v>
      </c>
      <c r="AI10" s="67">
        <v>1723</v>
      </c>
      <c r="AJ10" s="67">
        <v>875</v>
      </c>
      <c r="AK10" s="67">
        <v>1398</v>
      </c>
      <c r="AL10" s="67">
        <v>13345</v>
      </c>
      <c r="AM10" s="67"/>
      <c r="AN10" s="67">
        <v>8822</v>
      </c>
      <c r="AO10" s="67">
        <v>1910</v>
      </c>
      <c r="AP10" s="67">
        <v>1119</v>
      </c>
      <c r="AQ10" s="67">
        <v>1463</v>
      </c>
    </row>
    <row r="11" spans="1:43" s="57" customFormat="1">
      <c r="A11" s="47" t="s">
        <v>43</v>
      </c>
      <c r="B11" s="31">
        <v>8116</v>
      </c>
      <c r="C11" s="31"/>
      <c r="D11" s="31">
        <v>848</v>
      </c>
      <c r="E11" s="31">
        <v>2986</v>
      </c>
      <c r="F11" s="31">
        <v>1621</v>
      </c>
      <c r="G11" s="31">
        <v>2505</v>
      </c>
      <c r="H11" s="31">
        <v>10757</v>
      </c>
      <c r="I11" s="31"/>
      <c r="J11" s="31">
        <v>1297</v>
      </c>
      <c r="K11" s="31">
        <v>4037</v>
      </c>
      <c r="L11" s="31">
        <v>2053</v>
      </c>
      <c r="M11" s="31">
        <v>3221</v>
      </c>
      <c r="N11" s="31">
        <v>11635</v>
      </c>
      <c r="O11" s="31"/>
      <c r="P11" s="31">
        <v>1300</v>
      </c>
      <c r="Q11" s="31">
        <v>4681</v>
      </c>
      <c r="R11" s="31">
        <v>2271</v>
      </c>
      <c r="S11" s="31">
        <v>3225</v>
      </c>
      <c r="T11" s="67">
        <v>12765</v>
      </c>
      <c r="U11" s="67"/>
      <c r="V11" s="67">
        <v>1753</v>
      </c>
      <c r="W11" s="67">
        <v>5795</v>
      </c>
      <c r="X11" s="67">
        <v>2132</v>
      </c>
      <c r="Y11" s="67">
        <v>2965</v>
      </c>
      <c r="Z11" s="67">
        <v>21285</v>
      </c>
      <c r="AA11" s="67"/>
      <c r="AB11" s="67">
        <v>3318</v>
      </c>
      <c r="AC11" s="67">
        <v>8155</v>
      </c>
      <c r="AD11" s="67">
        <v>5984</v>
      </c>
      <c r="AE11" s="67">
        <v>3423</v>
      </c>
      <c r="AF11" s="67">
        <v>22294</v>
      </c>
      <c r="AG11" s="67"/>
      <c r="AH11" s="67">
        <v>3485</v>
      </c>
      <c r="AI11" s="67">
        <v>8238</v>
      </c>
      <c r="AJ11" s="67">
        <v>6512</v>
      </c>
      <c r="AK11" s="67">
        <v>3662</v>
      </c>
      <c r="AL11" s="67">
        <v>21887</v>
      </c>
      <c r="AM11" s="67"/>
      <c r="AN11" s="67">
        <v>3354</v>
      </c>
      <c r="AO11" s="67">
        <v>8670</v>
      </c>
      <c r="AP11" s="67">
        <v>5965</v>
      </c>
      <c r="AQ11" s="67">
        <v>3566</v>
      </c>
    </row>
    <row r="12" spans="1:43" s="57" customFormat="1" ht="47.25">
      <c r="A12" s="47" t="s">
        <v>44</v>
      </c>
      <c r="B12" s="31">
        <v>40447</v>
      </c>
      <c r="C12" s="31"/>
      <c r="D12" s="31">
        <v>5509</v>
      </c>
      <c r="E12" s="31">
        <v>7798</v>
      </c>
      <c r="F12" s="31">
        <v>1015</v>
      </c>
      <c r="G12" s="31">
        <v>24581</v>
      </c>
      <c r="H12" s="31">
        <v>40258</v>
      </c>
      <c r="I12" s="31"/>
      <c r="J12" s="31">
        <v>5811</v>
      </c>
      <c r="K12" s="31">
        <v>7881</v>
      </c>
      <c r="L12" s="31">
        <v>785</v>
      </c>
      <c r="M12" s="31">
        <v>24893</v>
      </c>
      <c r="N12" s="31">
        <v>40738</v>
      </c>
      <c r="O12" s="31"/>
      <c r="P12" s="31">
        <v>5509</v>
      </c>
      <c r="Q12" s="31">
        <v>8871</v>
      </c>
      <c r="R12" s="31">
        <v>828</v>
      </c>
      <c r="S12" s="31">
        <v>24714</v>
      </c>
      <c r="T12" s="67">
        <v>37726</v>
      </c>
      <c r="U12" s="67"/>
      <c r="V12" s="67">
        <v>5650</v>
      </c>
      <c r="W12" s="67">
        <v>8478</v>
      </c>
      <c r="X12" s="67">
        <v>764</v>
      </c>
      <c r="Y12" s="67">
        <v>22185</v>
      </c>
      <c r="Z12" s="67">
        <v>53326</v>
      </c>
      <c r="AA12" s="67"/>
      <c r="AB12" s="67">
        <v>18860</v>
      </c>
      <c r="AC12" s="67">
        <v>6434</v>
      </c>
      <c r="AD12" s="67">
        <v>1801</v>
      </c>
      <c r="AE12" s="67">
        <v>25915</v>
      </c>
      <c r="AF12" s="67">
        <v>52033</v>
      </c>
      <c r="AG12" s="67"/>
      <c r="AH12" s="67">
        <v>15378</v>
      </c>
      <c r="AI12" s="67">
        <v>5913</v>
      </c>
      <c r="AJ12" s="67">
        <v>1653</v>
      </c>
      <c r="AK12" s="67">
        <v>28804</v>
      </c>
      <c r="AL12" s="67">
        <v>52033</v>
      </c>
      <c r="AM12" s="67"/>
      <c r="AN12" s="67">
        <v>15708</v>
      </c>
      <c r="AO12" s="67">
        <v>5998</v>
      </c>
      <c r="AP12" s="67">
        <v>1551</v>
      </c>
      <c r="AQ12" s="67">
        <v>28514</v>
      </c>
    </row>
    <row r="13" spans="1:43" s="57" customFormat="1">
      <c r="A13" s="47" t="s">
        <v>45</v>
      </c>
      <c r="B13" s="31">
        <v>199504</v>
      </c>
      <c r="C13" s="31"/>
      <c r="D13" s="31">
        <v>144951</v>
      </c>
      <c r="E13" s="31">
        <v>17408</v>
      </c>
      <c r="F13" s="31">
        <v>19170</v>
      </c>
      <c r="G13" s="31">
        <v>17299</v>
      </c>
      <c r="H13" s="31">
        <v>203700</v>
      </c>
      <c r="I13" s="31"/>
      <c r="J13" s="31">
        <v>147909</v>
      </c>
      <c r="K13" s="31">
        <v>18692</v>
      </c>
      <c r="L13" s="31">
        <v>19591</v>
      </c>
      <c r="M13" s="31">
        <v>17299</v>
      </c>
      <c r="N13" s="31">
        <v>209354</v>
      </c>
      <c r="O13" s="31"/>
      <c r="P13" s="31">
        <v>151518</v>
      </c>
      <c r="Q13" s="31">
        <v>22469</v>
      </c>
      <c r="R13" s="31">
        <v>18256</v>
      </c>
      <c r="S13" s="31">
        <v>16909</v>
      </c>
      <c r="T13" s="67">
        <v>220005</v>
      </c>
      <c r="U13" s="67"/>
      <c r="V13" s="67">
        <v>157534</v>
      </c>
      <c r="W13" s="67">
        <v>25977</v>
      </c>
      <c r="X13" s="67">
        <v>18478</v>
      </c>
      <c r="Y13" s="67">
        <v>17742</v>
      </c>
      <c r="Z13" s="67">
        <v>252946</v>
      </c>
      <c r="AA13" s="67"/>
      <c r="AB13" s="67">
        <v>161251</v>
      </c>
      <c r="AC13" s="67">
        <v>38861</v>
      </c>
      <c r="AD13" s="67">
        <v>22712</v>
      </c>
      <c r="AE13" s="67">
        <v>29712</v>
      </c>
      <c r="AF13" s="67">
        <v>249806</v>
      </c>
      <c r="AG13" s="67"/>
      <c r="AH13" s="67">
        <v>163584</v>
      </c>
      <c r="AI13" s="67">
        <v>39469</v>
      </c>
      <c r="AJ13" s="67">
        <v>23995</v>
      </c>
      <c r="AK13" s="67">
        <v>22364</v>
      </c>
      <c r="AL13" s="67">
        <v>262115</v>
      </c>
      <c r="AM13" s="67"/>
      <c r="AN13" s="67">
        <v>171733</v>
      </c>
      <c r="AO13" s="67">
        <v>42110</v>
      </c>
      <c r="AP13" s="67">
        <v>25919</v>
      </c>
      <c r="AQ13" s="67">
        <v>21854</v>
      </c>
    </row>
    <row r="14" spans="1:43" s="57" customFormat="1" ht="47.25">
      <c r="A14" s="47" t="s">
        <v>46</v>
      </c>
      <c r="B14" s="31">
        <v>5033</v>
      </c>
      <c r="C14" s="31"/>
      <c r="D14" s="31">
        <v>1006</v>
      </c>
      <c r="E14" s="31">
        <v>862</v>
      </c>
      <c r="F14" s="31">
        <v>393</v>
      </c>
      <c r="G14" s="31">
        <v>2427</v>
      </c>
      <c r="H14" s="31">
        <v>5818</v>
      </c>
      <c r="I14" s="31"/>
      <c r="J14" s="31">
        <v>990</v>
      </c>
      <c r="K14" s="31">
        <v>1135</v>
      </c>
      <c r="L14" s="31">
        <v>913</v>
      </c>
      <c r="M14" s="31">
        <v>2616</v>
      </c>
      <c r="N14" s="31">
        <v>5553</v>
      </c>
      <c r="O14" s="31"/>
      <c r="P14" s="31">
        <v>997</v>
      </c>
      <c r="Q14" s="31">
        <v>990</v>
      </c>
      <c r="R14" s="31">
        <v>932</v>
      </c>
      <c r="S14" s="31">
        <v>2475</v>
      </c>
      <c r="T14" s="67">
        <v>4977</v>
      </c>
      <c r="U14" s="67"/>
      <c r="V14" s="67">
        <v>997</v>
      </c>
      <c r="W14" s="67">
        <v>780</v>
      </c>
      <c r="X14" s="67">
        <v>1003</v>
      </c>
      <c r="Y14" s="67">
        <v>2127</v>
      </c>
      <c r="Z14" s="67">
        <v>7554</v>
      </c>
      <c r="AA14" s="67">
        <v>363</v>
      </c>
      <c r="AB14" s="67">
        <v>1828</v>
      </c>
      <c r="AC14" s="67">
        <v>1368</v>
      </c>
      <c r="AD14" s="67">
        <v>590</v>
      </c>
      <c r="AE14" s="67">
        <v>3388</v>
      </c>
      <c r="AF14" s="67">
        <v>8200</v>
      </c>
      <c r="AG14" s="67">
        <v>351</v>
      </c>
      <c r="AH14" s="67">
        <v>554</v>
      </c>
      <c r="AI14" s="67">
        <v>1522</v>
      </c>
      <c r="AJ14" s="67">
        <v>662</v>
      </c>
      <c r="AK14" s="67">
        <v>5096</v>
      </c>
      <c r="AL14" s="67">
        <v>9314</v>
      </c>
      <c r="AM14" s="67">
        <v>363</v>
      </c>
      <c r="AN14" s="67">
        <v>1238</v>
      </c>
      <c r="AO14" s="67">
        <v>1886</v>
      </c>
      <c r="AP14" s="67">
        <v>426</v>
      </c>
      <c r="AQ14" s="67">
        <v>5385</v>
      </c>
    </row>
    <row r="15" spans="1:43" s="57" customFormat="1" ht="31.5">
      <c r="A15" s="47" t="s">
        <v>47</v>
      </c>
      <c r="B15" s="31">
        <v>21798</v>
      </c>
      <c r="C15" s="31"/>
      <c r="D15" s="31">
        <v>6928</v>
      </c>
      <c r="E15" s="31">
        <v>13585</v>
      </c>
      <c r="F15" s="31">
        <v>198</v>
      </c>
      <c r="G15" s="31">
        <v>598</v>
      </c>
      <c r="H15" s="31">
        <v>21310</v>
      </c>
      <c r="I15" s="31"/>
      <c r="J15" s="31">
        <v>6714</v>
      </c>
      <c r="K15" s="31">
        <v>13565</v>
      </c>
      <c r="L15" s="31">
        <v>229</v>
      </c>
      <c r="M15" s="31">
        <v>605</v>
      </c>
      <c r="N15" s="31">
        <v>22420</v>
      </c>
      <c r="O15" s="31"/>
      <c r="P15" s="31">
        <v>6788</v>
      </c>
      <c r="Q15" s="31">
        <v>14440</v>
      </c>
      <c r="R15" s="31">
        <v>237</v>
      </c>
      <c r="S15" s="31">
        <v>701</v>
      </c>
      <c r="T15" s="67">
        <v>22922</v>
      </c>
      <c r="U15" s="67"/>
      <c r="V15" s="67">
        <v>6978</v>
      </c>
      <c r="W15" s="67">
        <v>14500</v>
      </c>
      <c r="X15" s="67">
        <v>282</v>
      </c>
      <c r="Y15" s="67">
        <v>764</v>
      </c>
      <c r="Z15" s="67">
        <v>23583</v>
      </c>
      <c r="AA15" s="67"/>
      <c r="AB15" s="67">
        <v>7251</v>
      </c>
      <c r="AC15" s="67">
        <v>14806</v>
      </c>
      <c r="AD15" s="67">
        <v>233</v>
      </c>
      <c r="AE15" s="67">
        <v>784</v>
      </c>
      <c r="AF15" s="67">
        <v>22209</v>
      </c>
      <c r="AG15" s="67"/>
      <c r="AH15" s="67">
        <v>7119</v>
      </c>
      <c r="AI15" s="67">
        <v>13541</v>
      </c>
      <c r="AJ15" s="67">
        <v>280</v>
      </c>
      <c r="AK15" s="67">
        <v>747</v>
      </c>
      <c r="AL15" s="67">
        <v>24242</v>
      </c>
      <c r="AM15" s="67"/>
      <c r="AN15" s="67">
        <v>7340</v>
      </c>
      <c r="AO15" s="67">
        <v>15023</v>
      </c>
      <c r="AP15" s="67">
        <v>323</v>
      </c>
      <c r="AQ15" s="67">
        <v>923</v>
      </c>
    </row>
    <row r="16" spans="1:43" s="57" customFormat="1" ht="31.5">
      <c r="A16" s="47" t="s">
        <v>48</v>
      </c>
      <c r="B16" s="31">
        <v>8100</v>
      </c>
      <c r="C16" s="31"/>
      <c r="D16" s="31">
        <v>135</v>
      </c>
      <c r="E16" s="31">
        <v>2363</v>
      </c>
      <c r="F16" s="31">
        <v>207</v>
      </c>
      <c r="G16" s="31">
        <v>5189</v>
      </c>
      <c r="H16" s="31">
        <v>8368</v>
      </c>
      <c r="I16" s="31"/>
      <c r="J16" s="31">
        <v>145</v>
      </c>
      <c r="K16" s="31">
        <v>2783</v>
      </c>
      <c r="L16" s="31">
        <v>254</v>
      </c>
      <c r="M16" s="31">
        <v>5010</v>
      </c>
      <c r="N16" s="31">
        <v>9228</v>
      </c>
      <c r="O16" s="31"/>
      <c r="P16" s="31">
        <v>1247</v>
      </c>
      <c r="Q16" s="31">
        <v>3255</v>
      </c>
      <c r="R16" s="31">
        <v>297</v>
      </c>
      <c r="S16" s="31">
        <v>4252</v>
      </c>
      <c r="T16" s="67">
        <v>8069</v>
      </c>
      <c r="U16" s="67"/>
      <c r="V16" s="67">
        <v>275</v>
      </c>
      <c r="W16" s="67">
        <v>3245</v>
      </c>
      <c r="X16" s="67">
        <v>358</v>
      </c>
      <c r="Y16" s="67">
        <v>4023</v>
      </c>
      <c r="Z16" s="67">
        <v>6840</v>
      </c>
      <c r="AA16" s="67"/>
      <c r="AB16" s="67">
        <v>124</v>
      </c>
      <c r="AC16" s="67">
        <v>3005</v>
      </c>
      <c r="AD16" s="67">
        <v>419</v>
      </c>
      <c r="AE16" s="67">
        <v>3135</v>
      </c>
      <c r="AF16" s="67">
        <v>6638</v>
      </c>
      <c r="AG16" s="67"/>
      <c r="AH16" s="67">
        <v>69</v>
      </c>
      <c r="AI16" s="67">
        <v>2719</v>
      </c>
      <c r="AJ16" s="67">
        <v>890</v>
      </c>
      <c r="AK16" s="67">
        <v>2664</v>
      </c>
      <c r="AL16" s="67">
        <v>5470</v>
      </c>
      <c r="AM16" s="67"/>
      <c r="AN16" s="67">
        <v>85</v>
      </c>
      <c r="AO16" s="67">
        <v>2572</v>
      </c>
      <c r="AP16" s="67">
        <v>244</v>
      </c>
      <c r="AQ16" s="67">
        <v>2264</v>
      </c>
    </row>
    <row r="17" spans="1:43" s="57" customFormat="1" ht="31.5">
      <c r="A17" s="47" t="s">
        <v>49</v>
      </c>
      <c r="B17" s="31">
        <v>119344</v>
      </c>
      <c r="C17" s="31">
        <v>89686</v>
      </c>
      <c r="D17" s="31">
        <v>7201</v>
      </c>
      <c r="E17" s="31">
        <v>2305</v>
      </c>
      <c r="F17" s="31">
        <v>1389</v>
      </c>
      <c r="G17" s="31">
        <v>17354</v>
      </c>
      <c r="H17" s="31">
        <v>127228</v>
      </c>
      <c r="I17" s="31">
        <v>93485</v>
      </c>
      <c r="J17" s="31">
        <v>7912</v>
      </c>
      <c r="K17" s="31">
        <v>3121</v>
      </c>
      <c r="L17" s="31">
        <v>1469</v>
      </c>
      <c r="M17" s="31">
        <v>19882</v>
      </c>
      <c r="N17" s="31">
        <v>728715</v>
      </c>
      <c r="O17" s="31">
        <v>619528</v>
      </c>
      <c r="P17" s="31">
        <v>7480</v>
      </c>
      <c r="Q17" s="31">
        <v>3301</v>
      </c>
      <c r="R17" s="31">
        <v>1362</v>
      </c>
      <c r="S17" s="31">
        <v>95845</v>
      </c>
      <c r="T17" s="67">
        <v>708199</v>
      </c>
      <c r="U17" s="67">
        <v>618989</v>
      </c>
      <c r="V17" s="67">
        <v>8789</v>
      </c>
      <c r="W17" s="67">
        <v>3785</v>
      </c>
      <c r="X17" s="67">
        <v>1339</v>
      </c>
      <c r="Y17" s="67">
        <v>74336</v>
      </c>
      <c r="Z17" s="67">
        <v>768536</v>
      </c>
      <c r="AA17" s="67">
        <v>639458</v>
      </c>
      <c r="AB17" s="67">
        <v>17937</v>
      </c>
      <c r="AC17" s="67">
        <v>6404</v>
      </c>
      <c r="AD17" s="67">
        <v>2959</v>
      </c>
      <c r="AE17" s="67">
        <v>100955</v>
      </c>
      <c r="AF17" s="67">
        <v>1139355</v>
      </c>
      <c r="AG17" s="67">
        <v>970432</v>
      </c>
      <c r="AH17" s="67">
        <v>16217</v>
      </c>
      <c r="AI17" s="67">
        <v>6636</v>
      </c>
      <c r="AJ17" s="67">
        <v>3020</v>
      </c>
      <c r="AK17" s="67">
        <v>142278</v>
      </c>
      <c r="AL17" s="67">
        <v>1157773</v>
      </c>
      <c r="AM17" s="67">
        <v>983783</v>
      </c>
      <c r="AN17" s="67">
        <v>16809</v>
      </c>
      <c r="AO17" s="67">
        <v>6676</v>
      </c>
      <c r="AP17" s="67">
        <v>3023</v>
      </c>
      <c r="AQ17" s="67">
        <v>146667</v>
      </c>
    </row>
    <row r="18" spans="1:43" s="57" customFormat="1" ht="31.5">
      <c r="A18" s="47" t="s">
        <v>50</v>
      </c>
      <c r="B18" s="31">
        <v>3979</v>
      </c>
      <c r="C18" s="31"/>
      <c r="D18" s="31">
        <v>1066</v>
      </c>
      <c r="E18" s="31">
        <v>1357</v>
      </c>
      <c r="F18" s="31">
        <v>244</v>
      </c>
      <c r="G18" s="31">
        <v>1129</v>
      </c>
      <c r="H18" s="31">
        <v>4851</v>
      </c>
      <c r="I18" s="31"/>
      <c r="J18" s="31">
        <v>1177</v>
      </c>
      <c r="K18" s="31">
        <v>1935</v>
      </c>
      <c r="L18" s="31">
        <v>354</v>
      </c>
      <c r="M18" s="31">
        <v>1261</v>
      </c>
      <c r="N18" s="31">
        <v>5780</v>
      </c>
      <c r="O18" s="31"/>
      <c r="P18" s="31">
        <v>1225</v>
      </c>
      <c r="Q18" s="31">
        <v>2559</v>
      </c>
      <c r="R18" s="31">
        <v>521</v>
      </c>
      <c r="S18" s="31">
        <v>1347</v>
      </c>
      <c r="T18" s="67">
        <v>6563</v>
      </c>
      <c r="U18" s="67"/>
      <c r="V18" s="67">
        <v>1470</v>
      </c>
      <c r="W18" s="67">
        <v>2877</v>
      </c>
      <c r="X18" s="67">
        <v>700</v>
      </c>
      <c r="Y18" s="67">
        <v>1403</v>
      </c>
      <c r="Z18" s="67">
        <v>7798</v>
      </c>
      <c r="AA18" s="67"/>
      <c r="AB18" s="67">
        <v>1466</v>
      </c>
      <c r="AC18" s="67">
        <v>3613</v>
      </c>
      <c r="AD18" s="67">
        <v>999</v>
      </c>
      <c r="AE18" s="67">
        <v>1419</v>
      </c>
      <c r="AF18" s="67">
        <v>7976</v>
      </c>
      <c r="AG18" s="67"/>
      <c r="AH18" s="67">
        <v>1646</v>
      </c>
      <c r="AI18" s="67">
        <v>3758</v>
      </c>
      <c r="AJ18" s="67">
        <v>948</v>
      </c>
      <c r="AK18" s="67">
        <v>1366</v>
      </c>
      <c r="AL18" s="67">
        <v>8221</v>
      </c>
      <c r="AM18" s="67"/>
      <c r="AN18" s="67">
        <v>1819</v>
      </c>
      <c r="AO18" s="67">
        <v>3846</v>
      </c>
      <c r="AP18" s="67">
        <v>992</v>
      </c>
      <c r="AQ18" s="67">
        <v>1321</v>
      </c>
    </row>
    <row r="19" spans="1:43" s="57" customFormat="1" ht="47.25">
      <c r="A19" s="47" t="s">
        <v>51</v>
      </c>
      <c r="B19" s="31">
        <v>6485</v>
      </c>
      <c r="C19" s="31"/>
      <c r="D19" s="31">
        <v>344</v>
      </c>
      <c r="E19" s="31">
        <v>2446</v>
      </c>
      <c r="F19" s="31">
        <v>767</v>
      </c>
      <c r="G19" s="31">
        <v>2436</v>
      </c>
      <c r="H19" s="31">
        <v>6333</v>
      </c>
      <c r="I19" s="31"/>
      <c r="J19" s="31">
        <v>635</v>
      </c>
      <c r="K19" s="31">
        <v>2567</v>
      </c>
      <c r="L19" s="31">
        <v>695</v>
      </c>
      <c r="M19" s="31">
        <v>1965</v>
      </c>
      <c r="N19" s="31">
        <v>5989</v>
      </c>
      <c r="O19" s="31"/>
      <c r="P19" s="31">
        <v>594</v>
      </c>
      <c r="Q19" s="31">
        <v>2470</v>
      </c>
      <c r="R19" s="31">
        <v>685</v>
      </c>
      <c r="S19" s="31">
        <v>1814</v>
      </c>
      <c r="T19" s="67">
        <v>15590</v>
      </c>
      <c r="U19" s="67"/>
      <c r="V19" s="67">
        <v>4178</v>
      </c>
      <c r="W19" s="67">
        <v>4420</v>
      </c>
      <c r="X19" s="67">
        <v>1084</v>
      </c>
      <c r="Y19" s="67">
        <v>5631</v>
      </c>
      <c r="Z19" s="67">
        <v>13366</v>
      </c>
      <c r="AA19" s="67"/>
      <c r="AB19" s="67">
        <v>2298</v>
      </c>
      <c r="AC19" s="67">
        <v>4012</v>
      </c>
      <c r="AD19" s="67">
        <v>1059</v>
      </c>
      <c r="AE19" s="67">
        <v>5780</v>
      </c>
      <c r="AF19" s="67">
        <v>12877</v>
      </c>
      <c r="AG19" s="67"/>
      <c r="AH19" s="67">
        <v>2011</v>
      </c>
      <c r="AI19" s="67">
        <v>3930</v>
      </c>
      <c r="AJ19" s="67">
        <v>1014</v>
      </c>
      <c r="AK19" s="67">
        <v>5709</v>
      </c>
      <c r="AL19" s="67">
        <v>15676</v>
      </c>
      <c r="AM19" s="67"/>
      <c r="AN19" s="67">
        <v>2571</v>
      </c>
      <c r="AO19" s="67">
        <v>4744</v>
      </c>
      <c r="AP19" s="67">
        <v>1197</v>
      </c>
      <c r="AQ19" s="67">
        <v>6877</v>
      </c>
    </row>
    <row r="20" spans="1:43" s="57" customFormat="1" ht="48" customHeight="1">
      <c r="A20" s="47" t="s">
        <v>52</v>
      </c>
      <c r="B20" s="31">
        <v>17174</v>
      </c>
      <c r="C20" s="31"/>
      <c r="D20" s="31">
        <v>10180</v>
      </c>
      <c r="E20" s="31">
        <v>1858</v>
      </c>
      <c r="F20" s="31">
        <v>3192</v>
      </c>
      <c r="G20" s="31">
        <v>1758</v>
      </c>
      <c r="H20" s="31">
        <v>18118</v>
      </c>
      <c r="I20" s="31"/>
      <c r="J20" s="31">
        <v>10951</v>
      </c>
      <c r="K20" s="31">
        <v>2638</v>
      </c>
      <c r="L20" s="31">
        <v>2956</v>
      </c>
      <c r="M20" s="31">
        <v>1550</v>
      </c>
      <c r="N20" s="31">
        <v>22340</v>
      </c>
      <c r="O20" s="31"/>
      <c r="P20" s="31">
        <v>11698</v>
      </c>
      <c r="Q20" s="31">
        <v>5332</v>
      </c>
      <c r="R20" s="31">
        <v>3091</v>
      </c>
      <c r="S20" s="31">
        <v>2187</v>
      </c>
      <c r="T20" s="67">
        <v>28181</v>
      </c>
      <c r="U20" s="67"/>
      <c r="V20" s="67">
        <v>14149</v>
      </c>
      <c r="W20" s="67">
        <v>9360</v>
      </c>
      <c r="X20" s="67">
        <v>2002</v>
      </c>
      <c r="Y20" s="67">
        <v>2598</v>
      </c>
      <c r="Z20" s="67">
        <v>25488</v>
      </c>
      <c r="AA20" s="67"/>
      <c r="AB20" s="67">
        <v>18574</v>
      </c>
      <c r="AC20" s="67">
        <v>2740</v>
      </c>
      <c r="AD20" s="67">
        <v>1563</v>
      </c>
      <c r="AE20" s="67">
        <v>2563</v>
      </c>
      <c r="AF20" s="67">
        <v>20826</v>
      </c>
      <c r="AG20" s="67"/>
      <c r="AH20" s="67">
        <v>14575</v>
      </c>
      <c r="AI20" s="67">
        <v>2571</v>
      </c>
      <c r="AJ20" s="67">
        <v>1173</v>
      </c>
      <c r="AK20" s="67">
        <v>2436</v>
      </c>
      <c r="AL20" s="67">
        <v>25097</v>
      </c>
      <c r="AM20" s="67"/>
      <c r="AN20" s="67">
        <v>17494</v>
      </c>
      <c r="AO20" s="67">
        <v>3270</v>
      </c>
      <c r="AP20" s="67">
        <v>1451</v>
      </c>
      <c r="AQ20" s="67">
        <v>2752</v>
      </c>
    </row>
    <row r="21" spans="1:43" s="57" customFormat="1">
      <c r="A21" s="47" t="s">
        <v>53</v>
      </c>
      <c r="B21" s="31">
        <v>23013</v>
      </c>
      <c r="C21" s="31"/>
      <c r="D21" s="31">
        <v>1375</v>
      </c>
      <c r="E21" s="31">
        <v>3096</v>
      </c>
      <c r="F21" s="31">
        <v>606</v>
      </c>
      <c r="G21" s="31">
        <v>17032</v>
      </c>
      <c r="H21" s="31">
        <v>24634</v>
      </c>
      <c r="I21" s="31"/>
      <c r="J21" s="31">
        <v>1568</v>
      </c>
      <c r="K21" s="31">
        <v>3908</v>
      </c>
      <c r="L21" s="31">
        <v>629</v>
      </c>
      <c r="M21" s="31">
        <v>18499</v>
      </c>
      <c r="N21" s="31">
        <v>26586</v>
      </c>
      <c r="O21" s="31"/>
      <c r="P21" s="31">
        <v>1645</v>
      </c>
      <c r="Q21" s="31">
        <v>4868</v>
      </c>
      <c r="R21" s="31">
        <v>634</v>
      </c>
      <c r="S21" s="31">
        <v>19411</v>
      </c>
      <c r="T21" s="67">
        <v>27844</v>
      </c>
      <c r="U21" s="67"/>
      <c r="V21" s="67">
        <v>1950</v>
      </c>
      <c r="W21" s="67">
        <v>4684</v>
      </c>
      <c r="X21" s="67">
        <v>733</v>
      </c>
      <c r="Y21" s="67">
        <v>20445</v>
      </c>
      <c r="Z21" s="67">
        <v>27886</v>
      </c>
      <c r="AA21" s="67"/>
      <c r="AB21" s="67">
        <v>2317</v>
      </c>
      <c r="AC21" s="67">
        <v>5042</v>
      </c>
      <c r="AD21" s="67">
        <v>801</v>
      </c>
      <c r="AE21" s="67">
        <v>19667</v>
      </c>
      <c r="AF21" s="67">
        <v>32193</v>
      </c>
      <c r="AG21" s="67"/>
      <c r="AH21" s="67">
        <v>2608</v>
      </c>
      <c r="AI21" s="67">
        <v>5536</v>
      </c>
      <c r="AJ21" s="67">
        <v>918</v>
      </c>
      <c r="AK21" s="67">
        <v>23041</v>
      </c>
      <c r="AL21" s="67">
        <v>33105</v>
      </c>
      <c r="AM21" s="67"/>
      <c r="AN21" s="67">
        <v>2653</v>
      </c>
      <c r="AO21" s="67">
        <v>6110</v>
      </c>
      <c r="AP21" s="67">
        <v>1083</v>
      </c>
      <c r="AQ21" s="67">
        <v>23129</v>
      </c>
    </row>
    <row r="22" spans="1:43" s="57" customFormat="1" ht="47.25">
      <c r="A22" s="47" t="s">
        <v>54</v>
      </c>
      <c r="B22" s="31">
        <v>23355</v>
      </c>
      <c r="C22" s="31">
        <v>444</v>
      </c>
      <c r="D22" s="31">
        <v>810</v>
      </c>
      <c r="E22" s="31">
        <v>10375</v>
      </c>
      <c r="F22" s="31">
        <v>705</v>
      </c>
      <c r="G22" s="31">
        <v>10548</v>
      </c>
      <c r="H22" s="31">
        <v>23620</v>
      </c>
      <c r="I22" s="31">
        <v>444</v>
      </c>
      <c r="J22" s="31">
        <v>855</v>
      </c>
      <c r="K22" s="31">
        <v>11000</v>
      </c>
      <c r="L22" s="31">
        <v>772</v>
      </c>
      <c r="M22" s="31">
        <v>10461</v>
      </c>
      <c r="N22" s="31">
        <v>28772</v>
      </c>
      <c r="O22" s="31">
        <v>444</v>
      </c>
      <c r="P22" s="31">
        <v>848</v>
      </c>
      <c r="Q22" s="31">
        <v>13418</v>
      </c>
      <c r="R22" s="31">
        <v>1124</v>
      </c>
      <c r="S22" s="31">
        <v>12858</v>
      </c>
      <c r="T22" s="67">
        <v>31407</v>
      </c>
      <c r="U22" s="67">
        <v>464</v>
      </c>
      <c r="V22" s="67">
        <v>860</v>
      </c>
      <c r="W22" s="67">
        <v>15083</v>
      </c>
      <c r="X22" s="67">
        <v>1187</v>
      </c>
      <c r="Y22" s="67">
        <v>13730</v>
      </c>
      <c r="Z22" s="67">
        <v>30516</v>
      </c>
      <c r="AA22" s="67">
        <v>507</v>
      </c>
      <c r="AB22" s="67">
        <v>1362</v>
      </c>
      <c r="AC22" s="67">
        <v>14677</v>
      </c>
      <c r="AD22" s="67">
        <v>1242</v>
      </c>
      <c r="AE22" s="67">
        <v>12491</v>
      </c>
      <c r="AF22" s="67">
        <v>32000</v>
      </c>
      <c r="AG22" s="67">
        <v>512</v>
      </c>
      <c r="AH22" s="67">
        <v>1474</v>
      </c>
      <c r="AI22" s="67">
        <v>15492</v>
      </c>
      <c r="AJ22" s="67">
        <v>1473</v>
      </c>
      <c r="AK22" s="67">
        <v>12850</v>
      </c>
      <c r="AL22" s="67">
        <v>34211</v>
      </c>
      <c r="AM22" s="67">
        <v>460</v>
      </c>
      <c r="AN22" s="67">
        <v>1371</v>
      </c>
      <c r="AO22" s="67">
        <v>16617</v>
      </c>
      <c r="AP22" s="67">
        <v>1694</v>
      </c>
      <c r="AQ22" s="67">
        <v>13857</v>
      </c>
    </row>
    <row r="23" spans="1:43" s="57" customFormat="1" ht="47.25">
      <c r="A23" s="47" t="s">
        <v>55</v>
      </c>
      <c r="B23" s="31">
        <v>6220</v>
      </c>
      <c r="C23" s="31"/>
      <c r="D23" s="31">
        <v>904</v>
      </c>
      <c r="E23" s="31">
        <v>661</v>
      </c>
      <c r="F23" s="31">
        <v>129</v>
      </c>
      <c r="G23" s="31">
        <v>4315</v>
      </c>
      <c r="H23" s="31">
        <v>7096</v>
      </c>
      <c r="I23" s="31"/>
      <c r="J23" s="31">
        <v>1436</v>
      </c>
      <c r="K23" s="31">
        <v>929</v>
      </c>
      <c r="L23" s="31">
        <v>154</v>
      </c>
      <c r="M23" s="31">
        <v>4522</v>
      </c>
      <c r="N23" s="31">
        <v>9372</v>
      </c>
      <c r="O23" s="31"/>
      <c r="P23" s="31">
        <v>1301</v>
      </c>
      <c r="Q23" s="31">
        <v>993</v>
      </c>
      <c r="R23" s="31">
        <v>183</v>
      </c>
      <c r="S23" s="31">
        <v>6845</v>
      </c>
      <c r="T23" s="67">
        <v>10590</v>
      </c>
      <c r="U23" s="67"/>
      <c r="V23" s="67">
        <v>1501</v>
      </c>
      <c r="W23" s="67">
        <v>1104</v>
      </c>
      <c r="X23" s="67">
        <v>102</v>
      </c>
      <c r="Y23" s="67">
        <v>7834</v>
      </c>
      <c r="Z23" s="67">
        <v>13307</v>
      </c>
      <c r="AA23" s="67"/>
      <c r="AB23" s="67">
        <v>2801</v>
      </c>
      <c r="AC23" s="67">
        <v>3028</v>
      </c>
      <c r="AD23" s="67">
        <v>375</v>
      </c>
      <c r="AE23" s="67">
        <v>7055</v>
      </c>
      <c r="AF23" s="67">
        <v>14639</v>
      </c>
      <c r="AG23" s="67"/>
      <c r="AH23" s="67">
        <v>3969</v>
      </c>
      <c r="AI23" s="67">
        <v>3140</v>
      </c>
      <c r="AJ23" s="67">
        <v>395</v>
      </c>
      <c r="AK23" s="67">
        <v>7069</v>
      </c>
      <c r="AL23" s="67">
        <v>13419</v>
      </c>
      <c r="AM23" s="67"/>
      <c r="AN23" s="67">
        <v>3158</v>
      </c>
      <c r="AO23" s="67">
        <v>2528</v>
      </c>
      <c r="AP23" s="67">
        <v>380</v>
      </c>
      <c r="AQ23" s="67">
        <v>7279</v>
      </c>
    </row>
    <row r="24" spans="1:43" s="57" customFormat="1" ht="24.75" customHeight="1">
      <c r="A24" s="47" t="s">
        <v>56</v>
      </c>
      <c r="B24" s="31">
        <v>1671</v>
      </c>
      <c r="C24" s="31"/>
      <c r="D24" s="31">
        <v>177</v>
      </c>
      <c r="E24" s="31">
        <v>408</v>
      </c>
      <c r="F24" s="31">
        <v>178</v>
      </c>
      <c r="G24" s="31">
        <v>846</v>
      </c>
      <c r="H24" s="31">
        <v>1529</v>
      </c>
      <c r="I24" s="31"/>
      <c r="J24" s="31">
        <v>122</v>
      </c>
      <c r="K24" s="31">
        <v>464</v>
      </c>
      <c r="L24" s="31">
        <v>221</v>
      </c>
      <c r="M24" s="31">
        <v>714</v>
      </c>
      <c r="N24" s="31">
        <v>1419</v>
      </c>
      <c r="O24" s="31"/>
      <c r="P24" s="31">
        <v>114</v>
      </c>
      <c r="Q24" s="31">
        <v>485</v>
      </c>
      <c r="R24" s="31">
        <v>192</v>
      </c>
      <c r="S24" s="31">
        <v>619</v>
      </c>
      <c r="T24" s="67">
        <v>1306</v>
      </c>
      <c r="U24" s="67"/>
      <c r="V24" s="67">
        <v>130</v>
      </c>
      <c r="W24" s="67">
        <v>449</v>
      </c>
      <c r="X24" s="67">
        <v>185</v>
      </c>
      <c r="Y24" s="67">
        <v>537</v>
      </c>
      <c r="Z24" s="67">
        <v>1703</v>
      </c>
      <c r="AA24" s="67"/>
      <c r="AB24" s="67">
        <v>376</v>
      </c>
      <c r="AC24" s="67">
        <v>751</v>
      </c>
      <c r="AD24" s="67">
        <v>136</v>
      </c>
      <c r="AE24" s="67">
        <v>405</v>
      </c>
      <c r="AF24" s="67">
        <v>2779</v>
      </c>
      <c r="AG24" s="67"/>
      <c r="AH24" s="67">
        <v>1060</v>
      </c>
      <c r="AI24" s="67">
        <v>875</v>
      </c>
      <c r="AJ24" s="67">
        <v>293</v>
      </c>
      <c r="AK24" s="67">
        <v>520</v>
      </c>
      <c r="AL24" s="67">
        <v>2743</v>
      </c>
      <c r="AM24" s="67"/>
      <c r="AN24" s="67">
        <v>858</v>
      </c>
      <c r="AO24" s="67">
        <v>1055</v>
      </c>
      <c r="AP24" s="67">
        <v>213</v>
      </c>
      <c r="AQ24" s="67">
        <v>577</v>
      </c>
    </row>
    <row r="25" spans="1:43">
      <c r="AG25" s="59"/>
      <c r="AH25" s="59"/>
      <c r="AI25" s="59"/>
      <c r="AJ25" s="59"/>
      <c r="AK25" s="59"/>
    </row>
    <row r="26" spans="1:43" s="58" customFormat="1" ht="18.75">
      <c r="A26" s="58" t="s">
        <v>57</v>
      </c>
      <c r="J26" s="64"/>
      <c r="K26" s="65"/>
      <c r="AA26" s="59"/>
      <c r="AB26" s="59"/>
      <c r="AC26" s="59"/>
      <c r="AD26" s="59"/>
      <c r="AE26" s="59"/>
    </row>
    <row r="27" spans="1:43" s="58" customFormat="1" ht="36.75" customHeight="1">
      <c r="A27" s="121" t="s">
        <v>58</v>
      </c>
      <c r="B27" s="121"/>
      <c r="C27" s="121"/>
      <c r="D27" s="121"/>
      <c r="E27" s="121"/>
      <c r="F27" s="121"/>
      <c r="G27" s="121"/>
      <c r="H27" s="121"/>
      <c r="I27" s="121"/>
      <c r="J27" s="64"/>
      <c r="K27" s="65"/>
      <c r="AA27" s="59"/>
      <c r="AB27" s="59"/>
      <c r="AC27" s="59"/>
      <c r="AD27" s="59"/>
      <c r="AE27" s="59"/>
    </row>
  </sheetData>
  <mergeCells count="10">
    <mergeCell ref="Z3:AE3"/>
    <mergeCell ref="AF3:AK3"/>
    <mergeCell ref="AL3:AQ3"/>
    <mergeCell ref="A27:I27"/>
    <mergeCell ref="A3:A4"/>
    <mergeCell ref="A2:J2"/>
    <mergeCell ref="B3:G3"/>
    <mergeCell ref="H3:M3"/>
    <mergeCell ref="N3:S3"/>
    <mergeCell ref="T3:Y3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workbookViewId="0">
      <pane xSplit="1" ySplit="4" topLeftCell="BQ5" activePane="bottomRight" state="frozen"/>
      <selection pane="topRight"/>
      <selection pane="bottomLeft"/>
      <selection pane="bottomRight" activeCell="I11" sqref="I11"/>
    </sheetView>
  </sheetViews>
  <sheetFormatPr defaultColWidth="9" defaultRowHeight="15"/>
  <cols>
    <col min="1" max="1" width="35.7109375" customWidth="1"/>
    <col min="2" max="2" width="12.7109375" customWidth="1"/>
    <col min="3" max="6" width="11.42578125" customWidth="1"/>
    <col min="7" max="7" width="9.5703125" customWidth="1"/>
    <col min="8" max="8" width="12.7109375" customWidth="1"/>
    <col min="9" max="9" width="11.42578125" customWidth="1"/>
    <col min="10" max="10" width="9.5703125" customWidth="1"/>
    <col min="11" max="11" width="12.7109375" customWidth="1"/>
    <col min="12" max="13" width="11.42578125" customWidth="1"/>
    <col min="14" max="14" width="12.7109375" customWidth="1"/>
    <col min="15" max="15" width="11.42578125" customWidth="1"/>
    <col min="16" max="16" width="9.5703125" customWidth="1"/>
    <col min="17" max="17" width="12.7109375" customWidth="1"/>
    <col min="18" max="19" width="11.42578125" customWidth="1"/>
    <col min="20" max="20" width="12.7109375" customWidth="1"/>
    <col min="21" max="21" width="11.42578125" customWidth="1"/>
    <col min="22" max="22" width="9.5703125" customWidth="1"/>
    <col min="23" max="23" width="12.7109375" customWidth="1"/>
    <col min="24" max="25" width="11.42578125" customWidth="1"/>
    <col min="26" max="26" width="12.7109375" customWidth="1"/>
    <col min="27" max="27" width="11.42578125" customWidth="1"/>
    <col min="28" max="28" width="9.5703125" customWidth="1"/>
    <col min="29" max="29" width="12.7109375" customWidth="1"/>
    <col min="30" max="31" width="11.42578125" customWidth="1"/>
    <col min="32" max="32" width="12.7109375" customWidth="1"/>
    <col min="33" max="33" width="11.42578125" customWidth="1"/>
    <col min="34" max="34" width="9.5703125" customWidth="1"/>
    <col min="35" max="36" width="12.7109375" customWidth="1"/>
    <col min="37" max="37" width="11.42578125" customWidth="1"/>
    <col min="38" max="38" width="12.7109375" customWidth="1"/>
    <col min="39" max="39" width="11.42578125" customWidth="1"/>
    <col min="40" max="40" width="9.5703125" customWidth="1"/>
    <col min="41" max="42" width="12.7109375" customWidth="1"/>
    <col min="43" max="43" width="11.42578125" customWidth="1"/>
    <col min="44" max="44" width="12.7109375" customWidth="1"/>
    <col min="45" max="45" width="11.42578125" customWidth="1"/>
    <col min="46" max="46" width="9.5703125" customWidth="1"/>
    <col min="47" max="48" width="12.7109375" customWidth="1"/>
    <col min="49" max="49" width="11.42578125" customWidth="1"/>
    <col min="50" max="50" width="12.7109375" customWidth="1"/>
    <col min="51" max="51" width="11.42578125" customWidth="1"/>
    <col min="52" max="52" width="9.5703125" customWidth="1"/>
    <col min="53" max="54" width="12.7109375" customWidth="1"/>
    <col min="55" max="55" width="11.42578125" customWidth="1"/>
    <col min="56" max="57" width="12.7109375" customWidth="1"/>
    <col min="58" max="58" width="9.5703125" customWidth="1"/>
    <col min="59" max="60" width="12.7109375" customWidth="1"/>
    <col min="61" max="61" width="11.42578125" customWidth="1"/>
    <col min="62" max="63" width="12.7109375" customWidth="1"/>
    <col min="64" max="64" width="9.5703125" customWidth="1"/>
    <col min="65" max="66" width="12.7109375" customWidth="1"/>
    <col min="67" max="67" width="11.42578125" customWidth="1"/>
    <col min="68" max="69" width="12.7109375" customWidth="1"/>
    <col min="70" max="70" width="9.5703125" customWidth="1"/>
    <col min="71" max="72" width="12.7109375" customWidth="1"/>
    <col min="73" max="73" width="11.42578125" customWidth="1"/>
    <col min="74" max="74" width="14.140625" customWidth="1"/>
    <col min="75" max="75" width="12.7109375" customWidth="1"/>
    <col min="76" max="76" width="9.5703125" customWidth="1"/>
    <col min="77" max="78" width="12.7109375" customWidth="1"/>
    <col min="79" max="79" width="11.42578125" customWidth="1"/>
  </cols>
  <sheetData>
    <row r="1" spans="1:79" ht="33" customHeight="1">
      <c r="A1" s="123" t="s">
        <v>29</v>
      </c>
      <c r="B1" s="123"/>
      <c r="C1" s="123"/>
      <c r="H1" s="7"/>
      <c r="AL1" s="7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</row>
    <row r="2" spans="1:79" ht="15.75">
      <c r="A2" s="42" t="s">
        <v>59</v>
      </c>
    </row>
    <row r="3" spans="1:79" ht="15.75">
      <c r="A3" s="125"/>
      <c r="B3" s="124">
        <v>2004</v>
      </c>
      <c r="C3" s="124"/>
      <c r="D3" s="124"/>
      <c r="E3" s="124"/>
      <c r="F3" s="124"/>
      <c r="G3" s="124"/>
      <c r="H3" s="124">
        <v>2005</v>
      </c>
      <c r="I3" s="124"/>
      <c r="J3" s="124"/>
      <c r="K3" s="124"/>
      <c r="L3" s="124"/>
      <c r="M3" s="124"/>
      <c r="N3" s="124">
        <v>2006</v>
      </c>
      <c r="O3" s="124"/>
      <c r="P3" s="124"/>
      <c r="Q3" s="124"/>
      <c r="R3" s="124"/>
      <c r="S3" s="124"/>
      <c r="T3" s="124">
        <v>2007</v>
      </c>
      <c r="U3" s="124"/>
      <c r="V3" s="124"/>
      <c r="W3" s="124"/>
      <c r="X3" s="124"/>
      <c r="Y3" s="124"/>
      <c r="Z3" s="124">
        <v>2008</v>
      </c>
      <c r="AA3" s="124"/>
      <c r="AB3" s="124"/>
      <c r="AC3" s="124"/>
      <c r="AD3" s="124"/>
      <c r="AE3" s="124"/>
      <c r="AF3" s="124">
        <v>2009</v>
      </c>
      <c r="AG3" s="124"/>
      <c r="AH3" s="124"/>
      <c r="AI3" s="124"/>
      <c r="AJ3" s="124"/>
      <c r="AK3" s="124"/>
      <c r="AL3" s="124">
        <v>2010</v>
      </c>
      <c r="AM3" s="124"/>
      <c r="AN3" s="124"/>
      <c r="AO3" s="124"/>
      <c r="AP3" s="124"/>
      <c r="AQ3" s="124"/>
      <c r="AR3" s="124">
        <v>2011</v>
      </c>
      <c r="AS3" s="124"/>
      <c r="AT3" s="124"/>
      <c r="AU3" s="124"/>
      <c r="AV3" s="124"/>
      <c r="AW3" s="124"/>
      <c r="AX3" s="124">
        <v>2012</v>
      </c>
      <c r="AY3" s="124"/>
      <c r="AZ3" s="124"/>
      <c r="BA3" s="124"/>
      <c r="BB3" s="124"/>
      <c r="BC3" s="124"/>
      <c r="BD3" s="124">
        <v>2013</v>
      </c>
      <c r="BE3" s="124"/>
      <c r="BF3" s="124"/>
      <c r="BG3" s="124"/>
      <c r="BH3" s="124"/>
      <c r="BI3" s="124"/>
      <c r="BJ3" s="124">
        <v>2014</v>
      </c>
      <c r="BK3" s="124"/>
      <c r="BL3" s="124"/>
      <c r="BM3" s="124"/>
      <c r="BN3" s="124"/>
      <c r="BO3" s="124"/>
      <c r="BP3" s="124">
        <v>2015</v>
      </c>
      <c r="BQ3" s="124"/>
      <c r="BR3" s="124"/>
      <c r="BS3" s="124"/>
      <c r="BT3" s="124"/>
      <c r="BU3" s="124"/>
      <c r="BV3" s="124">
        <v>2016</v>
      </c>
      <c r="BW3" s="124"/>
      <c r="BX3" s="124"/>
      <c r="BY3" s="124"/>
      <c r="BZ3" s="124"/>
      <c r="CA3" s="124"/>
    </row>
    <row r="4" spans="1:79" ht="63">
      <c r="A4" s="125"/>
      <c r="B4" s="32" t="s">
        <v>31</v>
      </c>
      <c r="C4" s="32" t="s">
        <v>60</v>
      </c>
      <c r="D4" s="32" t="s">
        <v>61</v>
      </c>
      <c r="E4" s="32" t="s">
        <v>33</v>
      </c>
      <c r="F4" s="32" t="s">
        <v>34</v>
      </c>
      <c r="G4" s="32" t="s">
        <v>35</v>
      </c>
      <c r="H4" s="32" t="s">
        <v>31</v>
      </c>
      <c r="I4" s="32" t="s">
        <v>60</v>
      </c>
      <c r="J4" s="32" t="s">
        <v>61</v>
      </c>
      <c r="K4" s="32" t="s">
        <v>33</v>
      </c>
      <c r="L4" s="32" t="s">
        <v>34</v>
      </c>
      <c r="M4" s="32" t="s">
        <v>35</v>
      </c>
      <c r="N4" s="32" t="s">
        <v>31</v>
      </c>
      <c r="O4" s="32" t="s">
        <v>60</v>
      </c>
      <c r="P4" s="32" t="s">
        <v>61</v>
      </c>
      <c r="Q4" s="32" t="s">
        <v>33</v>
      </c>
      <c r="R4" s="32" t="s">
        <v>34</v>
      </c>
      <c r="S4" s="32" t="s">
        <v>35</v>
      </c>
      <c r="T4" s="32" t="s">
        <v>31</v>
      </c>
      <c r="U4" s="32" t="s">
        <v>60</v>
      </c>
      <c r="V4" s="32" t="s">
        <v>61</v>
      </c>
      <c r="W4" s="32" t="s">
        <v>33</v>
      </c>
      <c r="X4" s="32" t="s">
        <v>34</v>
      </c>
      <c r="Y4" s="32" t="s">
        <v>35</v>
      </c>
      <c r="Z4" s="32" t="s">
        <v>31</v>
      </c>
      <c r="AA4" s="32" t="s">
        <v>60</v>
      </c>
      <c r="AB4" s="32" t="s">
        <v>61</v>
      </c>
      <c r="AC4" s="32" t="s">
        <v>33</v>
      </c>
      <c r="AD4" s="32" t="s">
        <v>34</v>
      </c>
      <c r="AE4" s="32" t="s">
        <v>35</v>
      </c>
      <c r="AF4" s="32" t="s">
        <v>31</v>
      </c>
      <c r="AG4" s="32" t="s">
        <v>60</v>
      </c>
      <c r="AH4" s="32" t="s">
        <v>61</v>
      </c>
      <c r="AI4" s="32" t="s">
        <v>33</v>
      </c>
      <c r="AJ4" s="32" t="s">
        <v>34</v>
      </c>
      <c r="AK4" s="32" t="s">
        <v>35</v>
      </c>
      <c r="AL4" s="32" t="s">
        <v>31</v>
      </c>
      <c r="AM4" s="32" t="s">
        <v>60</v>
      </c>
      <c r="AN4" s="32" t="s">
        <v>61</v>
      </c>
      <c r="AO4" s="32" t="s">
        <v>33</v>
      </c>
      <c r="AP4" s="32" t="s">
        <v>34</v>
      </c>
      <c r="AQ4" s="32" t="s">
        <v>35</v>
      </c>
      <c r="AR4" s="32" t="s">
        <v>31</v>
      </c>
      <c r="AS4" s="32" t="s">
        <v>60</v>
      </c>
      <c r="AT4" s="32" t="s">
        <v>61</v>
      </c>
      <c r="AU4" s="32" t="s">
        <v>33</v>
      </c>
      <c r="AV4" s="32" t="s">
        <v>34</v>
      </c>
      <c r="AW4" s="32" t="s">
        <v>35</v>
      </c>
      <c r="AX4" s="32" t="s">
        <v>31</v>
      </c>
      <c r="AY4" s="32" t="s">
        <v>60</v>
      </c>
      <c r="AZ4" s="32" t="s">
        <v>61</v>
      </c>
      <c r="BA4" s="32" t="s">
        <v>33</v>
      </c>
      <c r="BB4" s="32" t="s">
        <v>34</v>
      </c>
      <c r="BC4" s="32" t="s">
        <v>35</v>
      </c>
      <c r="BD4" s="32" t="s">
        <v>31</v>
      </c>
      <c r="BE4" s="32" t="s">
        <v>60</v>
      </c>
      <c r="BF4" s="32" t="s">
        <v>61</v>
      </c>
      <c r="BG4" s="32" t="s">
        <v>33</v>
      </c>
      <c r="BH4" s="32" t="s">
        <v>34</v>
      </c>
      <c r="BI4" s="32" t="s">
        <v>35</v>
      </c>
      <c r="BJ4" s="32" t="s">
        <v>31</v>
      </c>
      <c r="BK4" s="32" t="s">
        <v>60</v>
      </c>
      <c r="BL4" s="32" t="s">
        <v>61</v>
      </c>
      <c r="BM4" s="32" t="s">
        <v>33</v>
      </c>
      <c r="BN4" s="32" t="s">
        <v>34</v>
      </c>
      <c r="BO4" s="32" t="s">
        <v>35</v>
      </c>
      <c r="BP4" s="32" t="s">
        <v>31</v>
      </c>
      <c r="BQ4" s="32" t="s">
        <v>60</v>
      </c>
      <c r="BR4" s="32" t="s">
        <v>61</v>
      </c>
      <c r="BS4" s="32" t="s">
        <v>33</v>
      </c>
      <c r="BT4" s="32" t="s">
        <v>34</v>
      </c>
      <c r="BU4" s="32" t="s">
        <v>35</v>
      </c>
      <c r="BV4" s="32" t="s">
        <v>31</v>
      </c>
      <c r="BW4" s="32" t="s">
        <v>60</v>
      </c>
      <c r="BX4" s="32" t="s">
        <v>61</v>
      </c>
      <c r="BY4" s="32" t="s">
        <v>33</v>
      </c>
      <c r="BZ4" s="32" t="s">
        <v>34</v>
      </c>
      <c r="CA4" s="32" t="s">
        <v>35</v>
      </c>
    </row>
    <row r="5" spans="1:79" s="2" customFormat="1" ht="15.75">
      <c r="A5" s="48" t="s">
        <v>12</v>
      </c>
      <c r="B5" s="49">
        <v>106976</v>
      </c>
      <c r="C5" s="50">
        <v>26297</v>
      </c>
      <c r="D5" s="50">
        <v>3727</v>
      </c>
      <c r="E5" s="50">
        <v>41326</v>
      </c>
      <c r="F5" s="50">
        <v>33083</v>
      </c>
      <c r="G5" s="50">
        <v>4759</v>
      </c>
      <c r="H5" s="49">
        <v>124466.717</v>
      </c>
      <c r="I5" s="49">
        <v>25586.73</v>
      </c>
      <c r="J5" s="49">
        <v>3028.8049999999998</v>
      </c>
      <c r="K5" s="49">
        <v>51495.686999999998</v>
      </c>
      <c r="L5" s="49">
        <v>40739.735000000001</v>
      </c>
      <c r="M5" s="49">
        <v>5121.9579999999996</v>
      </c>
      <c r="N5" s="49">
        <v>137980.965</v>
      </c>
      <c r="O5" s="49">
        <v>25011.282999999999</v>
      </c>
      <c r="P5" s="49">
        <v>1840.9949999999999</v>
      </c>
      <c r="Q5" s="49">
        <v>57382.578000000001</v>
      </c>
      <c r="R5" s="49">
        <v>47946.29</v>
      </c>
      <c r="S5" s="49">
        <v>6079.6130000000003</v>
      </c>
      <c r="T5" s="49">
        <v>157815.83199999999</v>
      </c>
      <c r="U5" s="49">
        <v>27708.767</v>
      </c>
      <c r="V5" s="49">
        <v>1057.395</v>
      </c>
      <c r="W5" s="49">
        <v>60344.773999999998</v>
      </c>
      <c r="X5" s="49">
        <v>60712.084999999999</v>
      </c>
      <c r="Y5" s="49">
        <v>7247.9409999999998</v>
      </c>
      <c r="Z5" s="49">
        <v>169678.755</v>
      </c>
      <c r="AA5" s="49">
        <v>28999.147000000001</v>
      </c>
      <c r="AB5" s="49">
        <v>1062.8309999999999</v>
      </c>
      <c r="AC5" s="49">
        <v>67274.759999999995</v>
      </c>
      <c r="AD5" s="49">
        <v>63836.207999999999</v>
      </c>
      <c r="AE5" s="49">
        <v>7450.8670000000002</v>
      </c>
      <c r="AF5" s="49">
        <v>193892.984</v>
      </c>
      <c r="AG5" s="49">
        <v>37206.612000000001</v>
      </c>
      <c r="AH5" s="49">
        <v>936.05200000000002</v>
      </c>
      <c r="AI5" s="49">
        <v>71716.902000000002</v>
      </c>
      <c r="AJ5" s="49">
        <v>74273.582999999999</v>
      </c>
      <c r="AK5" s="49">
        <v>8141.8829999999998</v>
      </c>
      <c r="AL5" s="49">
        <v>220878.81099999999</v>
      </c>
      <c r="AM5" s="49">
        <v>40718.67</v>
      </c>
      <c r="AN5" s="49">
        <v>864.81700000000001</v>
      </c>
      <c r="AO5" s="49">
        <v>81463.210999999996</v>
      </c>
      <c r="AP5" s="49">
        <v>85763.770999999993</v>
      </c>
      <c r="AQ5" s="49">
        <v>10176.049000000001</v>
      </c>
      <c r="AR5" s="40">
        <v>257283.86499999999</v>
      </c>
      <c r="AS5" s="40">
        <v>47965.716</v>
      </c>
      <c r="AT5" s="40">
        <v>878.04700000000003</v>
      </c>
      <c r="AU5" s="40">
        <v>95270.698999999993</v>
      </c>
      <c r="AV5" s="40">
        <v>98767.543000000005</v>
      </c>
      <c r="AW5" s="40">
        <v>11227.813</v>
      </c>
      <c r="AX5" s="40">
        <v>284595.12400000001</v>
      </c>
      <c r="AY5" s="40">
        <v>55581.105000000003</v>
      </c>
      <c r="AZ5" s="40">
        <v>777.73299999999995</v>
      </c>
      <c r="BA5" s="40">
        <v>98052.495999999999</v>
      </c>
      <c r="BB5" s="40">
        <v>109654.08500000001</v>
      </c>
      <c r="BC5" s="40">
        <v>16821.023000000001</v>
      </c>
      <c r="BD5" s="44">
        <v>325300.59299999999</v>
      </c>
      <c r="BE5" s="44">
        <v>65675.553</v>
      </c>
      <c r="BF5" s="44">
        <v>699.89300000000003</v>
      </c>
      <c r="BG5" s="44">
        <v>108435.132</v>
      </c>
      <c r="BH5" s="44">
        <v>129128.36599999999</v>
      </c>
      <c r="BI5" s="44">
        <v>17367.366999999998</v>
      </c>
      <c r="BJ5" s="44">
        <v>364444.67800000001</v>
      </c>
      <c r="BK5" s="44">
        <v>79417.623999999996</v>
      </c>
      <c r="BL5" s="44">
        <v>753.93299999999999</v>
      </c>
      <c r="BM5" s="44">
        <v>121136.819</v>
      </c>
      <c r="BN5" s="44">
        <v>144808.79999999999</v>
      </c>
      <c r="BO5" s="44">
        <v>14096.504000000001</v>
      </c>
      <c r="BP5" s="44">
        <v>391406.33899999998</v>
      </c>
      <c r="BQ5" s="44">
        <v>84086.964000000007</v>
      </c>
      <c r="BR5" s="44">
        <v>708.31100000000004</v>
      </c>
      <c r="BS5" s="44">
        <v>127055.726</v>
      </c>
      <c r="BT5" s="44">
        <v>159610.08100000001</v>
      </c>
      <c r="BU5" s="44">
        <v>14910.777</v>
      </c>
      <c r="BV5" s="44">
        <v>461342.45199999999</v>
      </c>
      <c r="BW5" s="44">
        <v>101989.18700000001</v>
      </c>
      <c r="BX5" s="44">
        <v>881.88800000000003</v>
      </c>
      <c r="BY5" s="44">
        <v>151263.51800000001</v>
      </c>
      <c r="BZ5" s="44">
        <v>183659.924</v>
      </c>
      <c r="CA5" s="44">
        <v>16257.439</v>
      </c>
    </row>
    <row r="6" spans="1:79" ht="31.5">
      <c r="A6" s="47" t="s">
        <v>13</v>
      </c>
      <c r="B6" s="51">
        <v>15113</v>
      </c>
      <c r="C6" s="51">
        <v>6832</v>
      </c>
      <c r="D6" s="51">
        <v>655</v>
      </c>
      <c r="E6" s="51">
        <v>2683</v>
      </c>
      <c r="F6" s="51">
        <v>3832</v>
      </c>
      <c r="G6" s="51">
        <v>789</v>
      </c>
      <c r="H6" s="52">
        <v>12930.673000000001</v>
      </c>
      <c r="I6" s="52">
        <v>4782.8010000000004</v>
      </c>
      <c r="J6" s="52">
        <v>399.834</v>
      </c>
      <c r="K6" s="52">
        <v>1964.232</v>
      </c>
      <c r="L6" s="52">
        <v>4586.2780000000002</v>
      </c>
      <c r="M6" s="52">
        <v>719.50400000000002</v>
      </c>
      <c r="N6" s="52">
        <v>12609.047</v>
      </c>
      <c r="O6" s="52">
        <v>3266.5749999999998</v>
      </c>
      <c r="P6" s="52">
        <v>223.57499999999999</v>
      </c>
      <c r="Q6" s="52">
        <v>1381.2339999999999</v>
      </c>
      <c r="R6" s="52">
        <v>6240.1149999999998</v>
      </c>
      <c r="S6" s="52">
        <v>862.79499999999996</v>
      </c>
      <c r="T6" s="52">
        <v>13946.514999999999</v>
      </c>
      <c r="U6" s="52">
        <v>3191.4430000000002</v>
      </c>
      <c r="V6" s="52">
        <v>164.48</v>
      </c>
      <c r="W6" s="52">
        <v>1160.3520000000001</v>
      </c>
      <c r="X6" s="52">
        <v>7747.1710000000003</v>
      </c>
      <c r="Y6" s="52">
        <v>997.42</v>
      </c>
      <c r="Z6" s="52">
        <v>14819.152</v>
      </c>
      <c r="AA6" s="52">
        <v>2931.9380000000001</v>
      </c>
      <c r="AB6" s="52">
        <v>161.714</v>
      </c>
      <c r="AC6" s="52">
        <v>946.89599999999996</v>
      </c>
      <c r="AD6" s="52">
        <v>9233.8970000000008</v>
      </c>
      <c r="AE6" s="52">
        <v>798.41600000000005</v>
      </c>
      <c r="AF6" s="52">
        <v>15438.126</v>
      </c>
      <c r="AG6" s="52">
        <v>3810.4360000000001</v>
      </c>
      <c r="AH6" s="52">
        <v>104.999</v>
      </c>
      <c r="AI6" s="52">
        <v>1136.799</v>
      </c>
      <c r="AJ6" s="52">
        <v>8514.6959999999999</v>
      </c>
      <c r="AK6" s="52">
        <v>892.27</v>
      </c>
      <c r="AL6" s="52">
        <v>19355.438999999998</v>
      </c>
      <c r="AM6" s="52">
        <v>5380.3609999999999</v>
      </c>
      <c r="AN6" s="52">
        <v>95.637</v>
      </c>
      <c r="AO6" s="52">
        <v>1846.979</v>
      </c>
      <c r="AP6" s="52">
        <v>9760.41</v>
      </c>
      <c r="AQ6" s="52">
        <v>1106.2449999999999</v>
      </c>
      <c r="AR6" s="41">
        <v>27716.975999999999</v>
      </c>
      <c r="AS6" s="41">
        <v>9578.7489999999998</v>
      </c>
      <c r="AT6" s="41">
        <v>195.28899999999999</v>
      </c>
      <c r="AU6" s="41">
        <v>2969.7359999999999</v>
      </c>
      <c r="AV6" s="41">
        <v>11911.286</v>
      </c>
      <c r="AW6" s="41">
        <v>1649.296</v>
      </c>
      <c r="AX6" s="41">
        <v>38031.542000000001</v>
      </c>
      <c r="AY6" s="41">
        <v>15090.35</v>
      </c>
      <c r="AZ6" s="41">
        <v>231.91</v>
      </c>
      <c r="BA6" s="41">
        <v>4324.2290000000003</v>
      </c>
      <c r="BB6" s="41">
        <v>14245.200999999999</v>
      </c>
      <c r="BC6" s="41">
        <v>2074.806</v>
      </c>
      <c r="BD6" s="46">
        <v>48401.336000000003</v>
      </c>
      <c r="BE6" s="46">
        <v>18904.148000000001</v>
      </c>
      <c r="BF6" s="46">
        <v>237.50899999999999</v>
      </c>
      <c r="BG6" s="46">
        <v>5866.1080000000002</v>
      </c>
      <c r="BH6" s="46">
        <v>18776.309000000001</v>
      </c>
      <c r="BI6" s="46">
        <v>2601.19</v>
      </c>
      <c r="BJ6" s="46">
        <v>62192.286999999997</v>
      </c>
      <c r="BK6" s="46">
        <v>27377.812000000002</v>
      </c>
      <c r="BL6" s="46">
        <v>309.92099999999999</v>
      </c>
      <c r="BM6" s="46">
        <v>7545.3919999999998</v>
      </c>
      <c r="BN6" s="46">
        <v>21838.652999999998</v>
      </c>
      <c r="BO6" s="46">
        <v>3013.4850000000001</v>
      </c>
      <c r="BP6" s="46">
        <v>68256.259999999995</v>
      </c>
      <c r="BQ6" s="46">
        <v>28615.081999999999</v>
      </c>
      <c r="BR6" s="46">
        <v>446.00299999999999</v>
      </c>
      <c r="BS6" s="46">
        <v>8896.8379999999997</v>
      </c>
      <c r="BT6" s="46">
        <v>24352.010999999999</v>
      </c>
      <c r="BU6" s="46">
        <v>3640.5920000000001</v>
      </c>
      <c r="BV6" s="46">
        <v>77041.361000000004</v>
      </c>
      <c r="BW6" s="46">
        <v>30976.007000000001</v>
      </c>
      <c r="BX6" s="46">
        <v>564.86400000000003</v>
      </c>
      <c r="BY6" s="46">
        <v>10303.287</v>
      </c>
      <c r="BZ6" s="46">
        <v>28426.534</v>
      </c>
      <c r="CA6" s="46">
        <v>4306.0749999999998</v>
      </c>
    </row>
    <row r="7" spans="1:79" ht="31.5">
      <c r="A7" s="47" t="s">
        <v>14</v>
      </c>
      <c r="B7" s="52">
        <v>30</v>
      </c>
      <c r="C7" s="52" t="s">
        <v>62</v>
      </c>
      <c r="D7" s="52"/>
      <c r="E7" s="52">
        <v>27</v>
      </c>
      <c r="F7" s="52" t="s">
        <v>62</v>
      </c>
      <c r="G7" s="52" t="s">
        <v>62</v>
      </c>
      <c r="H7" s="52">
        <v>29.574999999999999</v>
      </c>
      <c r="I7" s="52" t="s">
        <v>62</v>
      </c>
      <c r="J7" s="52" t="s">
        <v>62</v>
      </c>
      <c r="K7" s="52">
        <v>27.361999999999998</v>
      </c>
      <c r="L7" s="52" t="s">
        <v>62</v>
      </c>
      <c r="M7" s="52" t="s">
        <v>62</v>
      </c>
      <c r="N7" s="52">
        <v>29.844000000000001</v>
      </c>
      <c r="O7" s="52" t="s">
        <v>62</v>
      </c>
      <c r="P7" s="52" t="s">
        <v>62</v>
      </c>
      <c r="Q7" s="52">
        <v>27.361999999999998</v>
      </c>
      <c r="R7" s="52" t="s">
        <v>62</v>
      </c>
      <c r="S7" s="52" t="s">
        <v>62</v>
      </c>
      <c r="T7" s="52">
        <v>31.503</v>
      </c>
      <c r="U7" s="52" t="s">
        <v>62</v>
      </c>
      <c r="V7" s="52" t="s">
        <v>62</v>
      </c>
      <c r="W7" s="52">
        <v>28.669</v>
      </c>
      <c r="X7" s="52" t="s">
        <v>62</v>
      </c>
      <c r="Y7" s="52" t="s">
        <v>62</v>
      </c>
      <c r="Z7" s="52">
        <v>38.039000000000001</v>
      </c>
      <c r="AA7" s="52" t="s">
        <v>62</v>
      </c>
      <c r="AB7" s="52" t="s">
        <v>62</v>
      </c>
      <c r="AC7" s="52">
        <v>32.819000000000003</v>
      </c>
      <c r="AD7" s="52" t="s">
        <v>62</v>
      </c>
      <c r="AE7" s="52" t="s">
        <v>62</v>
      </c>
      <c r="AF7" s="52">
        <v>38.406999999999996</v>
      </c>
      <c r="AG7" s="52" t="s">
        <v>62</v>
      </c>
      <c r="AH7" s="52" t="s">
        <v>62</v>
      </c>
      <c r="AI7" s="52">
        <v>32.819000000000003</v>
      </c>
      <c r="AJ7" s="52" t="s">
        <v>62</v>
      </c>
      <c r="AK7" s="52" t="s">
        <v>62</v>
      </c>
      <c r="AL7" s="52">
        <v>38.406999999999996</v>
      </c>
      <c r="AM7" s="52" t="s">
        <v>62</v>
      </c>
      <c r="AN7" s="52" t="s">
        <v>62</v>
      </c>
      <c r="AO7" s="52">
        <v>32.819000000000003</v>
      </c>
      <c r="AP7" s="52" t="s">
        <v>62</v>
      </c>
      <c r="AQ7" s="52" t="s">
        <v>62</v>
      </c>
      <c r="AR7" s="41">
        <v>30.934000000000001</v>
      </c>
      <c r="AS7" s="41" t="s">
        <v>62</v>
      </c>
      <c r="AT7" s="41" t="s">
        <v>62</v>
      </c>
      <c r="AU7" s="41">
        <v>25.824999999999999</v>
      </c>
      <c r="AV7" s="41" t="s">
        <v>62</v>
      </c>
      <c r="AW7" s="41" t="s">
        <v>62</v>
      </c>
      <c r="AX7" s="41">
        <v>29.239000000000001</v>
      </c>
      <c r="AY7" s="41" t="s">
        <v>62</v>
      </c>
      <c r="AZ7" s="41" t="s">
        <v>62</v>
      </c>
      <c r="BA7" s="41">
        <v>25.4</v>
      </c>
      <c r="BB7" s="41" t="s">
        <v>62</v>
      </c>
      <c r="BC7" s="41" t="s">
        <v>62</v>
      </c>
      <c r="BD7" s="46">
        <v>24.375</v>
      </c>
      <c r="BE7" s="46" t="s">
        <v>62</v>
      </c>
      <c r="BF7" s="46" t="s">
        <v>62</v>
      </c>
      <c r="BG7" s="46">
        <v>21.888000000000002</v>
      </c>
      <c r="BH7" s="46" t="s">
        <v>62</v>
      </c>
      <c r="BI7" s="46" t="s">
        <v>62</v>
      </c>
      <c r="BJ7" s="46">
        <v>24.966999999999999</v>
      </c>
      <c r="BK7" s="46" t="s">
        <v>62</v>
      </c>
      <c r="BL7" s="46" t="s">
        <v>62</v>
      </c>
      <c r="BM7" s="46">
        <v>21.888000000000002</v>
      </c>
      <c r="BN7" s="46" t="s">
        <v>62</v>
      </c>
      <c r="BO7" s="46" t="s">
        <v>62</v>
      </c>
      <c r="BP7" s="46">
        <v>24.959</v>
      </c>
      <c r="BQ7" s="46" t="s">
        <v>62</v>
      </c>
      <c r="BR7" s="46" t="s">
        <v>62</v>
      </c>
      <c r="BS7" s="46">
        <v>21.888000000000002</v>
      </c>
      <c r="BT7" s="46" t="s">
        <v>62</v>
      </c>
      <c r="BU7" s="46" t="s">
        <v>62</v>
      </c>
      <c r="BV7" s="46">
        <v>24.974</v>
      </c>
      <c r="BW7" s="46" t="s">
        <v>62</v>
      </c>
      <c r="BX7" s="46" t="s">
        <v>62</v>
      </c>
      <c r="BY7" s="46">
        <v>21.888000000000002</v>
      </c>
      <c r="BZ7" s="46" t="s">
        <v>62</v>
      </c>
      <c r="CA7" s="46" t="s">
        <v>62</v>
      </c>
    </row>
    <row r="8" spans="1:79" ht="31.5">
      <c r="A8" s="47" t="s">
        <v>15</v>
      </c>
      <c r="B8" s="52" t="s">
        <v>62</v>
      </c>
      <c r="C8" s="52" t="s">
        <v>62</v>
      </c>
      <c r="D8" s="52" t="s">
        <v>62</v>
      </c>
      <c r="E8" s="52" t="s">
        <v>62</v>
      </c>
      <c r="F8" s="52" t="s">
        <v>62</v>
      </c>
      <c r="G8" s="52" t="s">
        <v>62</v>
      </c>
      <c r="H8" s="52" t="s">
        <v>62</v>
      </c>
      <c r="I8" s="52" t="s">
        <v>62</v>
      </c>
      <c r="J8" s="52" t="s">
        <v>62</v>
      </c>
      <c r="K8" s="52" t="s">
        <v>62</v>
      </c>
      <c r="L8" s="52" t="s">
        <v>62</v>
      </c>
      <c r="M8" s="52" t="s">
        <v>62</v>
      </c>
      <c r="N8" s="52" t="s">
        <v>62</v>
      </c>
      <c r="O8" s="52" t="s">
        <v>62</v>
      </c>
      <c r="P8" s="52" t="s">
        <v>62</v>
      </c>
      <c r="Q8" s="52" t="s">
        <v>62</v>
      </c>
      <c r="R8" s="52" t="s">
        <v>62</v>
      </c>
      <c r="S8" s="52" t="s">
        <v>62</v>
      </c>
      <c r="T8" s="52" t="s">
        <v>62</v>
      </c>
      <c r="U8" s="52" t="s">
        <v>62</v>
      </c>
      <c r="V8" s="52" t="s">
        <v>62</v>
      </c>
      <c r="W8" s="52" t="s">
        <v>62</v>
      </c>
      <c r="X8" s="52" t="s">
        <v>62</v>
      </c>
      <c r="Y8" s="52" t="s">
        <v>62</v>
      </c>
      <c r="Z8" s="52" t="s">
        <v>62</v>
      </c>
      <c r="AA8" s="52" t="s">
        <v>62</v>
      </c>
      <c r="AB8" s="52" t="s">
        <v>62</v>
      </c>
      <c r="AC8" s="52" t="s">
        <v>62</v>
      </c>
      <c r="AD8" s="52" t="s">
        <v>62</v>
      </c>
      <c r="AE8" s="52" t="s">
        <v>62</v>
      </c>
      <c r="AF8" s="52" t="s">
        <v>62</v>
      </c>
      <c r="AG8" s="52" t="s">
        <v>62</v>
      </c>
      <c r="AH8" s="52" t="s">
        <v>62</v>
      </c>
      <c r="AI8" s="52" t="s">
        <v>62</v>
      </c>
      <c r="AJ8" s="52" t="s">
        <v>62</v>
      </c>
      <c r="AK8" s="52" t="s">
        <v>62</v>
      </c>
      <c r="AL8" s="52" t="s">
        <v>62</v>
      </c>
      <c r="AM8" s="52" t="s">
        <v>62</v>
      </c>
      <c r="AN8" s="52" t="s">
        <v>62</v>
      </c>
      <c r="AO8" s="52" t="s">
        <v>62</v>
      </c>
      <c r="AP8" s="52" t="s">
        <v>62</v>
      </c>
      <c r="AQ8" s="52" t="s">
        <v>62</v>
      </c>
      <c r="AR8" s="52" t="s">
        <v>62</v>
      </c>
      <c r="AS8" s="52" t="s">
        <v>62</v>
      </c>
      <c r="AT8" s="52" t="s">
        <v>62</v>
      </c>
      <c r="AU8" s="52" t="s">
        <v>62</v>
      </c>
      <c r="AV8" s="52" t="s">
        <v>62</v>
      </c>
      <c r="AW8" s="52" t="s">
        <v>62</v>
      </c>
      <c r="AX8" s="52" t="s">
        <v>62</v>
      </c>
      <c r="AY8" s="52" t="s">
        <v>62</v>
      </c>
      <c r="AZ8" s="52" t="s">
        <v>62</v>
      </c>
      <c r="BA8" s="52" t="s">
        <v>62</v>
      </c>
      <c r="BB8" s="52" t="s">
        <v>62</v>
      </c>
      <c r="BC8" s="52" t="s">
        <v>62</v>
      </c>
      <c r="BD8" s="52" t="s">
        <v>62</v>
      </c>
      <c r="BE8" s="52" t="s">
        <v>62</v>
      </c>
      <c r="BF8" s="52" t="s">
        <v>62</v>
      </c>
      <c r="BG8" s="52" t="s">
        <v>62</v>
      </c>
      <c r="BH8" s="52" t="s">
        <v>62</v>
      </c>
      <c r="BI8" s="52" t="s">
        <v>62</v>
      </c>
      <c r="BJ8" s="52" t="s">
        <v>62</v>
      </c>
      <c r="BK8" s="52" t="s">
        <v>62</v>
      </c>
      <c r="BL8" s="52" t="s">
        <v>62</v>
      </c>
      <c r="BM8" s="52" t="s">
        <v>62</v>
      </c>
      <c r="BN8" s="52" t="s">
        <v>62</v>
      </c>
      <c r="BO8" s="52" t="s">
        <v>62</v>
      </c>
      <c r="BP8" s="52" t="s">
        <v>62</v>
      </c>
      <c r="BQ8" s="52" t="s">
        <v>62</v>
      </c>
      <c r="BR8" s="52" t="s">
        <v>62</v>
      </c>
      <c r="BS8" s="52" t="s">
        <v>62</v>
      </c>
      <c r="BT8" s="52" t="s">
        <v>62</v>
      </c>
      <c r="BU8" s="52" t="s">
        <v>62</v>
      </c>
      <c r="BV8" s="52" t="s">
        <v>62</v>
      </c>
      <c r="BW8" s="52" t="s">
        <v>62</v>
      </c>
      <c r="BX8" s="52" t="s">
        <v>62</v>
      </c>
      <c r="BY8" s="52" t="s">
        <v>62</v>
      </c>
      <c r="BZ8" s="52" t="s">
        <v>62</v>
      </c>
      <c r="CA8" s="52" t="s">
        <v>62</v>
      </c>
    </row>
    <row r="9" spans="1:79" ht="31.5">
      <c r="A9" s="47" t="s">
        <v>16</v>
      </c>
      <c r="B9" s="51">
        <v>11105</v>
      </c>
      <c r="C9" s="51">
        <v>3999</v>
      </c>
      <c r="D9" s="51">
        <v>185</v>
      </c>
      <c r="E9" s="51">
        <v>966</v>
      </c>
      <c r="F9" s="51">
        <v>5457</v>
      </c>
      <c r="G9" s="51">
        <v>474</v>
      </c>
      <c r="H9" s="52">
        <v>11212.903</v>
      </c>
      <c r="I9" s="52">
        <v>3734.3629999999998</v>
      </c>
      <c r="J9" s="52">
        <v>90.710999999999999</v>
      </c>
      <c r="K9" s="52">
        <v>856.62699999999995</v>
      </c>
      <c r="L9" s="52">
        <v>5968.7209999999995</v>
      </c>
      <c r="M9" s="52">
        <v>449.18200000000002</v>
      </c>
      <c r="N9" s="52">
        <v>13311.569</v>
      </c>
      <c r="O9" s="52">
        <v>3964.5810000000001</v>
      </c>
      <c r="P9" s="52">
        <v>75.186999999999998</v>
      </c>
      <c r="Q9" s="52">
        <v>888.71199999999999</v>
      </c>
      <c r="R9" s="52">
        <v>7732.527</v>
      </c>
      <c r="S9" s="52">
        <v>524.18799999999999</v>
      </c>
      <c r="T9" s="52">
        <v>16937.083999999999</v>
      </c>
      <c r="U9" s="52">
        <v>4712.1880000000001</v>
      </c>
      <c r="V9" s="52">
        <v>61.247999999999998</v>
      </c>
      <c r="W9" s="52">
        <v>992.83900000000006</v>
      </c>
      <c r="X9" s="52">
        <v>10395.429</v>
      </c>
      <c r="Y9" s="52">
        <v>617.63099999999997</v>
      </c>
      <c r="Z9" s="52">
        <v>19256.003000000001</v>
      </c>
      <c r="AA9" s="52">
        <v>5279.5649999999996</v>
      </c>
      <c r="AB9" s="52">
        <v>65.311000000000007</v>
      </c>
      <c r="AC9" s="52">
        <v>1096.1130000000001</v>
      </c>
      <c r="AD9" s="52">
        <v>11955.237999999999</v>
      </c>
      <c r="AE9" s="52">
        <v>680.221</v>
      </c>
      <c r="AF9" s="52">
        <v>20690.373</v>
      </c>
      <c r="AG9" s="52">
        <v>6011.5990000000002</v>
      </c>
      <c r="AH9" s="52">
        <v>69.463999999999999</v>
      </c>
      <c r="AI9" s="52">
        <v>1051.4449999999999</v>
      </c>
      <c r="AJ9" s="52">
        <v>12582.449000000001</v>
      </c>
      <c r="AK9" s="52">
        <v>673.00199999999995</v>
      </c>
      <c r="AL9" s="52">
        <v>22173.342000000001</v>
      </c>
      <c r="AM9" s="52">
        <v>6034.5609999999997</v>
      </c>
      <c r="AN9" s="52">
        <v>54.136000000000003</v>
      </c>
      <c r="AO9" s="52">
        <v>1205.6849999999999</v>
      </c>
      <c r="AP9" s="52">
        <v>13871.825000000001</v>
      </c>
      <c r="AQ9" s="52">
        <v>662.81299999999999</v>
      </c>
      <c r="AR9" s="41">
        <v>26211.453000000001</v>
      </c>
      <c r="AS9" s="41">
        <v>7445.585</v>
      </c>
      <c r="AT9" s="41">
        <v>63.734999999999999</v>
      </c>
      <c r="AU9" s="41">
        <v>1339.8230000000001</v>
      </c>
      <c r="AV9" s="41">
        <v>15988.924000000001</v>
      </c>
      <c r="AW9" s="41">
        <v>733.92700000000002</v>
      </c>
      <c r="AX9" s="41">
        <v>30002.552</v>
      </c>
      <c r="AY9" s="41">
        <v>8287.0560000000005</v>
      </c>
      <c r="AZ9" s="41">
        <v>58.332000000000001</v>
      </c>
      <c r="BA9" s="41">
        <v>1537.9860000000001</v>
      </c>
      <c r="BB9" s="41">
        <v>18549.574000000001</v>
      </c>
      <c r="BC9" s="41">
        <v>1117.2249999999999</v>
      </c>
      <c r="BD9" s="46">
        <v>38828.872000000003</v>
      </c>
      <c r="BE9" s="46">
        <v>10602.224</v>
      </c>
      <c r="BF9" s="46">
        <v>45.29</v>
      </c>
      <c r="BG9" s="46">
        <v>3802.4690000000001</v>
      </c>
      <c r="BH9" s="46">
        <v>22649.171999999999</v>
      </c>
      <c r="BI9" s="46">
        <v>1081.71</v>
      </c>
      <c r="BJ9" s="46">
        <v>43932.555999999997</v>
      </c>
      <c r="BK9" s="46">
        <v>12644.466</v>
      </c>
      <c r="BL9" s="46">
        <v>32.176000000000002</v>
      </c>
      <c r="BM9" s="46">
        <v>2798.846</v>
      </c>
      <c r="BN9" s="46">
        <v>26669.002</v>
      </c>
      <c r="BO9" s="46">
        <v>1104.9880000000001</v>
      </c>
      <c r="BP9" s="46">
        <v>46300.618999999999</v>
      </c>
      <c r="BQ9" s="46">
        <v>12900.731</v>
      </c>
      <c r="BR9" s="46">
        <v>28.177</v>
      </c>
      <c r="BS9" s="46">
        <v>2861.0360000000001</v>
      </c>
      <c r="BT9" s="46">
        <v>28559.458999999999</v>
      </c>
      <c r="BU9" s="46">
        <v>1180.51</v>
      </c>
      <c r="BV9" s="46">
        <v>51214.898999999998</v>
      </c>
      <c r="BW9" s="46">
        <v>14501.017</v>
      </c>
      <c r="BX9" s="46">
        <v>45.161000000000001</v>
      </c>
      <c r="BY9" s="46">
        <v>3461.6149999999998</v>
      </c>
      <c r="BZ9" s="46">
        <v>31030.115000000002</v>
      </c>
      <c r="CA9" s="46">
        <v>1346.393</v>
      </c>
    </row>
    <row r="10" spans="1:79" ht="47.25">
      <c r="A10" s="47" t="s">
        <v>17</v>
      </c>
      <c r="B10" s="51">
        <v>34247</v>
      </c>
      <c r="C10" s="51">
        <v>7269</v>
      </c>
      <c r="D10" s="51">
        <v>294</v>
      </c>
      <c r="E10" s="51">
        <v>11229</v>
      </c>
      <c r="F10" s="51">
        <v>15202</v>
      </c>
      <c r="G10" s="51">
        <v>451</v>
      </c>
      <c r="H10" s="52">
        <v>38361.864000000001</v>
      </c>
      <c r="I10" s="52">
        <v>9005.8979999999992</v>
      </c>
      <c r="J10" s="52">
        <v>706.65599999999995</v>
      </c>
      <c r="K10" s="52">
        <v>12080.923000000001</v>
      </c>
      <c r="L10" s="52">
        <v>16617.877</v>
      </c>
      <c r="M10" s="52">
        <v>499.72300000000001</v>
      </c>
      <c r="N10" s="52">
        <v>38181.413999999997</v>
      </c>
      <c r="O10" s="52">
        <v>9101.5319999999992</v>
      </c>
      <c r="P10" s="52">
        <v>887.88699999999994</v>
      </c>
      <c r="Q10" s="52">
        <v>11336.134</v>
      </c>
      <c r="R10" s="52">
        <v>17028.007000000001</v>
      </c>
      <c r="S10" s="52">
        <v>597.09699999999998</v>
      </c>
      <c r="T10" s="52">
        <v>46573.135999999999</v>
      </c>
      <c r="U10" s="52">
        <v>9451.3349999999991</v>
      </c>
      <c r="V10" s="52">
        <v>333.01499999999999</v>
      </c>
      <c r="W10" s="52">
        <v>11750.411</v>
      </c>
      <c r="X10" s="52">
        <v>24514.151000000002</v>
      </c>
      <c r="Y10" s="52">
        <v>717.89599999999996</v>
      </c>
      <c r="Z10" s="52">
        <v>39817.587</v>
      </c>
      <c r="AA10" s="52">
        <v>9201.4570000000003</v>
      </c>
      <c r="AB10" s="52">
        <v>267.49</v>
      </c>
      <c r="AC10" s="52">
        <v>7616.12</v>
      </c>
      <c r="AD10" s="52">
        <v>22317.912</v>
      </c>
      <c r="AE10" s="52">
        <v>542.21799999999996</v>
      </c>
      <c r="AF10" s="52">
        <v>48927.925999999999</v>
      </c>
      <c r="AG10" s="52">
        <v>9520.0419999999995</v>
      </c>
      <c r="AH10" s="52">
        <v>90.539000000000001</v>
      </c>
      <c r="AI10" s="52">
        <v>8394.7759999999998</v>
      </c>
      <c r="AJ10" s="52">
        <v>30269.475999999999</v>
      </c>
      <c r="AK10" s="52">
        <v>607.654</v>
      </c>
      <c r="AL10" s="52">
        <v>56527.423999999999</v>
      </c>
      <c r="AM10" s="52">
        <v>10296.659</v>
      </c>
      <c r="AN10" s="52">
        <v>96.962999999999994</v>
      </c>
      <c r="AO10" s="52">
        <v>9036.5779999999995</v>
      </c>
      <c r="AP10" s="52">
        <v>36334.887999999999</v>
      </c>
      <c r="AQ10" s="52">
        <v>687.80600000000004</v>
      </c>
      <c r="AR10" s="41">
        <v>66343.247000000003</v>
      </c>
      <c r="AS10" s="41">
        <v>11240.385</v>
      </c>
      <c r="AT10" s="41">
        <v>65.813000000000002</v>
      </c>
      <c r="AU10" s="41">
        <v>10527.555</v>
      </c>
      <c r="AV10" s="41">
        <v>43091.345999999998</v>
      </c>
      <c r="AW10" s="41">
        <v>754.08799999999997</v>
      </c>
      <c r="AX10" s="41">
        <v>72384.201000000001</v>
      </c>
      <c r="AY10" s="41">
        <v>12163.117</v>
      </c>
      <c r="AZ10" s="41">
        <v>64.819999999999993</v>
      </c>
      <c r="BA10" s="41">
        <v>11428.091</v>
      </c>
      <c r="BB10" s="41">
        <v>47065.896999999997</v>
      </c>
      <c r="BC10" s="41">
        <v>965.19600000000003</v>
      </c>
      <c r="BD10" s="46">
        <v>82539.767000000007</v>
      </c>
      <c r="BE10" s="46">
        <v>13685.244000000001</v>
      </c>
      <c r="BF10" s="46">
        <v>45.348999999999997</v>
      </c>
      <c r="BG10" s="46">
        <v>12311.984</v>
      </c>
      <c r="BH10" s="46">
        <v>54811.978000000003</v>
      </c>
      <c r="BI10" s="46">
        <v>986.23500000000001</v>
      </c>
      <c r="BJ10" s="46">
        <v>88734.808999999994</v>
      </c>
      <c r="BK10" s="46">
        <v>14369.764999999999</v>
      </c>
      <c r="BL10" s="46">
        <v>198.31100000000001</v>
      </c>
      <c r="BM10" s="46">
        <v>13199.491</v>
      </c>
      <c r="BN10" s="46">
        <v>59248.004000000001</v>
      </c>
      <c r="BO10" s="46">
        <v>1093.6010000000001</v>
      </c>
      <c r="BP10" s="46">
        <v>96845.769</v>
      </c>
      <c r="BQ10" s="46">
        <v>14921.634</v>
      </c>
      <c r="BR10" s="46">
        <v>15.939</v>
      </c>
      <c r="BS10" s="46">
        <v>14412.835999999999</v>
      </c>
      <c r="BT10" s="46">
        <v>65228.999000000003</v>
      </c>
      <c r="BU10" s="46">
        <v>1154.1420000000001</v>
      </c>
      <c r="BV10" s="46">
        <v>111826.78</v>
      </c>
      <c r="BW10" s="46">
        <v>16201.823</v>
      </c>
      <c r="BX10" s="46">
        <v>15.939</v>
      </c>
      <c r="BY10" s="46">
        <v>19692.262999999999</v>
      </c>
      <c r="BZ10" s="46">
        <v>71904.811000000002</v>
      </c>
      <c r="CA10" s="46">
        <v>1229.5509999999999</v>
      </c>
    </row>
    <row r="11" spans="1:79" ht="15.75">
      <c r="A11" s="47" t="s">
        <v>18</v>
      </c>
      <c r="B11" s="51">
        <v>4917</v>
      </c>
      <c r="C11" s="51">
        <v>441</v>
      </c>
      <c r="D11" s="51">
        <v>69</v>
      </c>
      <c r="E11" s="51">
        <v>3708</v>
      </c>
      <c r="F11" s="51">
        <v>462</v>
      </c>
      <c r="G11" s="51">
        <v>272</v>
      </c>
      <c r="H11" s="52">
        <v>4947.8869999999997</v>
      </c>
      <c r="I11" s="52">
        <v>263.92399999999998</v>
      </c>
      <c r="J11" s="52">
        <v>24.710999999999999</v>
      </c>
      <c r="K11" s="52">
        <v>4205.3609999999999</v>
      </c>
      <c r="L11" s="52">
        <v>289.77699999999999</v>
      </c>
      <c r="M11" s="52">
        <v>162.61799999999999</v>
      </c>
      <c r="N11" s="52">
        <v>5890.643</v>
      </c>
      <c r="O11" s="52">
        <v>258.245</v>
      </c>
      <c r="P11" s="52">
        <v>12.074999999999999</v>
      </c>
      <c r="Q11" s="52">
        <v>4947.5360000000001</v>
      </c>
      <c r="R11" s="52">
        <v>454.47300000000001</v>
      </c>
      <c r="S11" s="52">
        <v>203.048</v>
      </c>
      <c r="T11" s="52">
        <v>8261.6730000000007</v>
      </c>
      <c r="U11" s="52">
        <v>303.72300000000001</v>
      </c>
      <c r="V11" s="52">
        <v>3.1760000000000002</v>
      </c>
      <c r="W11" s="52">
        <v>6658.402</v>
      </c>
      <c r="X11" s="52">
        <v>881.34500000000003</v>
      </c>
      <c r="Y11" s="52">
        <v>376.505</v>
      </c>
      <c r="Z11" s="52">
        <v>7955.9840000000004</v>
      </c>
      <c r="AA11" s="52">
        <v>281.67500000000001</v>
      </c>
      <c r="AB11" s="52">
        <v>4.1059999999999999</v>
      </c>
      <c r="AC11" s="52">
        <v>6456.1980000000003</v>
      </c>
      <c r="AD11" s="52">
        <v>789.25300000000004</v>
      </c>
      <c r="AE11" s="52">
        <v>386.12400000000002</v>
      </c>
      <c r="AF11" s="52">
        <v>3376.0709999999999</v>
      </c>
      <c r="AG11" s="52">
        <v>354.00099999999998</v>
      </c>
      <c r="AH11" s="52">
        <v>5.3520000000000003</v>
      </c>
      <c r="AI11" s="52">
        <v>1395.6130000000001</v>
      </c>
      <c r="AJ11" s="52">
        <v>1057.9000000000001</v>
      </c>
      <c r="AK11" s="52">
        <v>520.74199999999996</v>
      </c>
      <c r="AL11" s="52">
        <v>5224.5379999999996</v>
      </c>
      <c r="AM11" s="52">
        <v>1306.395</v>
      </c>
      <c r="AN11" s="52">
        <v>5.1609999999999996</v>
      </c>
      <c r="AO11" s="52">
        <v>2147.5340000000001</v>
      </c>
      <c r="AP11" s="52">
        <v>1213.482</v>
      </c>
      <c r="AQ11" s="52">
        <v>502.31700000000001</v>
      </c>
      <c r="AR11" s="41">
        <v>2800.6529999999998</v>
      </c>
      <c r="AS11" s="41">
        <v>498.24799999999999</v>
      </c>
      <c r="AT11" s="41">
        <v>4.5579999999999998</v>
      </c>
      <c r="AU11" s="41">
        <v>112.059</v>
      </c>
      <c r="AV11" s="41">
        <v>1475.7360000000001</v>
      </c>
      <c r="AW11" s="41">
        <v>657.85599999999999</v>
      </c>
      <c r="AX11" s="41">
        <v>4455.1859999999997</v>
      </c>
      <c r="AY11" s="41">
        <v>444.50299999999999</v>
      </c>
      <c r="AZ11" s="41" t="s">
        <v>62</v>
      </c>
      <c r="BA11" s="41">
        <v>1507.9179999999999</v>
      </c>
      <c r="BB11" s="41">
        <v>1767.5050000000001</v>
      </c>
      <c r="BC11" s="41">
        <v>689.05899999999997</v>
      </c>
      <c r="BD11" s="46">
        <v>2741.0250000000001</v>
      </c>
      <c r="BE11" s="46">
        <v>418.72800000000001</v>
      </c>
      <c r="BF11" s="46">
        <v>7.4390000000000001</v>
      </c>
      <c r="BG11" s="46">
        <v>221.03899999999999</v>
      </c>
      <c r="BH11" s="46">
        <v>1436.4490000000001</v>
      </c>
      <c r="BI11" s="46">
        <v>625.572</v>
      </c>
      <c r="BJ11" s="46">
        <v>3436.998</v>
      </c>
      <c r="BK11" s="46">
        <v>480.85599999999999</v>
      </c>
      <c r="BL11" s="46">
        <v>8.3889999999999993</v>
      </c>
      <c r="BM11" s="46">
        <v>246.56399999999999</v>
      </c>
      <c r="BN11" s="46">
        <v>1780.902</v>
      </c>
      <c r="BO11" s="46">
        <v>891.36900000000003</v>
      </c>
      <c r="BP11" s="46">
        <v>4288.482</v>
      </c>
      <c r="BQ11" s="46">
        <v>659.99199999999996</v>
      </c>
      <c r="BR11" s="46">
        <v>6.1580000000000004</v>
      </c>
      <c r="BS11" s="46">
        <v>760.92</v>
      </c>
      <c r="BT11" s="46">
        <v>1940.0350000000001</v>
      </c>
      <c r="BU11" s="46">
        <v>887.62599999999998</v>
      </c>
      <c r="BV11" s="46">
        <v>4854.9260000000004</v>
      </c>
      <c r="BW11" s="46">
        <v>1121.0150000000001</v>
      </c>
      <c r="BX11" s="46">
        <v>62.313000000000002</v>
      </c>
      <c r="BY11" s="46">
        <v>819.46299999999997</v>
      </c>
      <c r="BZ11" s="46">
        <v>1992.306</v>
      </c>
      <c r="CA11" s="46">
        <v>880.81700000000001</v>
      </c>
    </row>
    <row r="12" spans="1:79" ht="78.75">
      <c r="A12" s="47" t="s">
        <v>19</v>
      </c>
      <c r="B12" s="51">
        <v>21841</v>
      </c>
      <c r="C12" s="51">
        <v>854</v>
      </c>
      <c r="D12" s="51">
        <v>17</v>
      </c>
      <c r="E12" s="51">
        <v>17426</v>
      </c>
      <c r="F12" s="51">
        <v>3385</v>
      </c>
      <c r="G12" s="51">
        <v>127</v>
      </c>
      <c r="H12" s="52">
        <v>34925.447</v>
      </c>
      <c r="I12" s="52">
        <v>1772.6110000000001</v>
      </c>
      <c r="J12" s="52" t="s">
        <v>62</v>
      </c>
      <c r="K12" s="52">
        <v>26652.512999999999</v>
      </c>
      <c r="L12" s="52">
        <v>6282.808</v>
      </c>
      <c r="M12" s="52">
        <v>147.529</v>
      </c>
      <c r="N12" s="52">
        <v>5148.0640000000003</v>
      </c>
      <c r="O12" s="52">
        <v>2067.94</v>
      </c>
      <c r="P12" s="52">
        <v>1.6359999999999999</v>
      </c>
      <c r="Q12" s="52">
        <v>478.36900000000003</v>
      </c>
      <c r="R12" s="52">
        <v>2236.2469999999998</v>
      </c>
      <c r="S12" s="52">
        <v>248.846</v>
      </c>
      <c r="T12" s="52">
        <v>5305.3649999999998</v>
      </c>
      <c r="U12" s="52">
        <v>2764.8139999999999</v>
      </c>
      <c r="V12" s="52">
        <v>2.1469999999999998</v>
      </c>
      <c r="W12" s="52">
        <v>524.15800000000002</v>
      </c>
      <c r="X12" s="52">
        <v>1380.136</v>
      </c>
      <c r="Y12" s="52">
        <v>345.9</v>
      </c>
      <c r="Z12" s="52">
        <v>6058.6040000000003</v>
      </c>
      <c r="AA12" s="52">
        <v>3032.625</v>
      </c>
      <c r="AB12" s="52">
        <v>19.821000000000002</v>
      </c>
      <c r="AC12" s="52">
        <v>787.38800000000003</v>
      </c>
      <c r="AD12" s="52">
        <v>1456.6579999999999</v>
      </c>
      <c r="AE12" s="52">
        <v>410.26</v>
      </c>
      <c r="AF12" s="52">
        <v>10559.255999999999</v>
      </c>
      <c r="AG12" s="52">
        <v>6630.5889999999999</v>
      </c>
      <c r="AH12" s="52">
        <v>21.207999999999998</v>
      </c>
      <c r="AI12" s="52">
        <v>1020.422</v>
      </c>
      <c r="AJ12" s="52">
        <v>1917.924</v>
      </c>
      <c r="AK12" s="52">
        <v>581.31500000000005</v>
      </c>
      <c r="AL12" s="52">
        <v>71282.157000000007</v>
      </c>
      <c r="AM12" s="52">
        <v>7224.9629999999997</v>
      </c>
      <c r="AN12" s="52">
        <v>22.268999999999998</v>
      </c>
      <c r="AO12" s="52">
        <v>52164.724000000002</v>
      </c>
      <c r="AP12" s="52">
        <v>10787.391</v>
      </c>
      <c r="AQ12" s="52">
        <v>757.27</v>
      </c>
      <c r="AR12" s="41">
        <v>79906.429999999993</v>
      </c>
      <c r="AS12" s="41">
        <v>6993.1130000000003</v>
      </c>
      <c r="AT12" s="41">
        <v>3.6819999999999999</v>
      </c>
      <c r="AU12" s="41">
        <v>58813.955000000002</v>
      </c>
      <c r="AV12" s="41">
        <v>12917.144</v>
      </c>
      <c r="AW12" s="41">
        <v>820.971</v>
      </c>
      <c r="AX12" s="41">
        <v>81393.718999999997</v>
      </c>
      <c r="AY12" s="41">
        <v>7782.69</v>
      </c>
      <c r="AZ12" s="41" t="s">
        <v>62</v>
      </c>
      <c r="BA12" s="41">
        <v>59300.89</v>
      </c>
      <c r="BB12" s="41">
        <v>12983.425999999999</v>
      </c>
      <c r="BC12" s="41">
        <v>916.31799999999998</v>
      </c>
      <c r="BD12" s="46">
        <v>84378.123999999996</v>
      </c>
      <c r="BE12" s="46">
        <v>9214.5439999999999</v>
      </c>
      <c r="BF12" s="46" t="s">
        <v>62</v>
      </c>
      <c r="BG12" s="46">
        <v>59793.614000000001</v>
      </c>
      <c r="BH12" s="46">
        <v>13868.592000000001</v>
      </c>
      <c r="BI12" s="46">
        <v>1050.4549999999999</v>
      </c>
      <c r="BJ12" s="46">
        <v>97797.202999999994</v>
      </c>
      <c r="BK12" s="46">
        <v>11056.07</v>
      </c>
      <c r="BL12" s="46" t="s">
        <v>62</v>
      </c>
      <c r="BM12" s="46">
        <v>69124.857000000004</v>
      </c>
      <c r="BN12" s="46">
        <v>16355.925999999999</v>
      </c>
      <c r="BO12" s="46">
        <v>848.495</v>
      </c>
      <c r="BP12" s="46">
        <v>93176.994999999995</v>
      </c>
      <c r="BQ12" s="46">
        <v>7347.6580000000004</v>
      </c>
      <c r="BR12" s="46" t="s">
        <v>62</v>
      </c>
      <c r="BS12" s="46">
        <v>69249.834000000003</v>
      </c>
      <c r="BT12" s="46">
        <v>15821.291999999999</v>
      </c>
      <c r="BU12" s="46">
        <v>379.60399999999998</v>
      </c>
      <c r="BV12" s="46">
        <v>116902.83199999999</v>
      </c>
      <c r="BW12" s="46">
        <v>12935.108</v>
      </c>
      <c r="BX12" s="46" t="s">
        <v>62</v>
      </c>
      <c r="BY12" s="46">
        <v>83107.347999999998</v>
      </c>
      <c r="BZ12" s="46">
        <v>19582.927</v>
      </c>
      <c r="CA12" s="46">
        <v>495.81900000000002</v>
      </c>
    </row>
    <row r="13" spans="1:79" ht="15.75">
      <c r="A13" s="47" t="s">
        <v>20</v>
      </c>
      <c r="B13" s="52">
        <v>45</v>
      </c>
      <c r="C13" s="52">
        <v>31</v>
      </c>
      <c r="D13" s="52" t="s">
        <v>62</v>
      </c>
      <c r="E13" s="52" t="s">
        <v>62</v>
      </c>
      <c r="F13" s="52">
        <v>5</v>
      </c>
      <c r="G13" s="52">
        <v>3</v>
      </c>
      <c r="H13" s="52">
        <v>58.959000000000003</v>
      </c>
      <c r="I13" s="52">
        <v>30.361000000000001</v>
      </c>
      <c r="J13" s="52" t="s">
        <v>62</v>
      </c>
      <c r="K13" s="52">
        <v>6.9249999999999998</v>
      </c>
      <c r="L13" s="52">
        <v>7.5709999999999997</v>
      </c>
      <c r="M13" s="52">
        <v>8.2590000000000003</v>
      </c>
      <c r="N13" s="52">
        <v>67.766000000000005</v>
      </c>
      <c r="O13" s="52">
        <v>24.509</v>
      </c>
      <c r="P13" s="52" t="s">
        <v>62</v>
      </c>
      <c r="Q13" s="52">
        <v>5.0650000000000004</v>
      </c>
      <c r="R13" s="52">
        <v>19.251999999999999</v>
      </c>
      <c r="S13" s="52">
        <v>10.000999999999999</v>
      </c>
      <c r="T13" s="52">
        <v>80.399000000000001</v>
      </c>
      <c r="U13" s="52">
        <v>24.507999999999999</v>
      </c>
      <c r="V13" s="52" t="s">
        <v>62</v>
      </c>
      <c r="W13" s="52">
        <v>5.0430000000000001</v>
      </c>
      <c r="X13" s="52">
        <v>28.835000000000001</v>
      </c>
      <c r="Y13" s="52">
        <v>11.111000000000001</v>
      </c>
      <c r="Z13" s="52">
        <v>67.457999999999998</v>
      </c>
      <c r="AA13" s="52">
        <v>28.725000000000001</v>
      </c>
      <c r="AB13" s="52" t="s">
        <v>62</v>
      </c>
      <c r="AC13" s="52">
        <v>3.2989999999999999</v>
      </c>
      <c r="AD13" s="52">
        <v>24.21</v>
      </c>
      <c r="AE13" s="52">
        <v>6.7629999999999999</v>
      </c>
      <c r="AF13" s="52">
        <v>114.505</v>
      </c>
      <c r="AG13" s="52">
        <v>73.867000000000004</v>
      </c>
      <c r="AH13" s="52" t="s">
        <v>62</v>
      </c>
      <c r="AI13" s="52">
        <v>3.0019999999999998</v>
      </c>
      <c r="AJ13" s="52">
        <v>24.713000000000001</v>
      </c>
      <c r="AK13" s="52">
        <v>6.7809999999999997</v>
      </c>
      <c r="AL13" s="52">
        <v>117.551</v>
      </c>
      <c r="AM13" s="52">
        <v>64.087000000000003</v>
      </c>
      <c r="AN13" s="52" t="s">
        <v>62</v>
      </c>
      <c r="AO13" s="52">
        <v>4.016</v>
      </c>
      <c r="AP13" s="52">
        <v>34.194000000000003</v>
      </c>
      <c r="AQ13" s="52">
        <v>8.2989999999999995</v>
      </c>
      <c r="AR13" s="41">
        <v>110.925</v>
      </c>
      <c r="AS13" s="41">
        <v>66.799000000000007</v>
      </c>
      <c r="AT13" s="41" t="s">
        <v>62</v>
      </c>
      <c r="AU13" s="41" t="s">
        <v>62</v>
      </c>
      <c r="AV13" s="41">
        <v>20.338999999999999</v>
      </c>
      <c r="AW13" s="41">
        <v>13.185</v>
      </c>
      <c r="AX13" s="41">
        <v>114.79600000000001</v>
      </c>
      <c r="AY13" s="41">
        <v>70.97</v>
      </c>
      <c r="AZ13" s="46"/>
      <c r="BA13" s="41" t="s">
        <v>62</v>
      </c>
      <c r="BB13" s="41">
        <v>16.779</v>
      </c>
      <c r="BC13" s="41">
        <v>18.567</v>
      </c>
      <c r="BD13" s="46">
        <v>277.416</v>
      </c>
      <c r="BE13" s="46">
        <v>171.19800000000001</v>
      </c>
      <c r="BF13" s="46"/>
      <c r="BG13" s="46" t="s">
        <v>62</v>
      </c>
      <c r="BH13" s="46">
        <v>59.755000000000003</v>
      </c>
      <c r="BI13" s="46">
        <v>19.792000000000002</v>
      </c>
      <c r="BJ13" s="46">
        <v>361.83300000000003</v>
      </c>
      <c r="BK13" s="46">
        <v>222.06</v>
      </c>
      <c r="BL13" s="46"/>
      <c r="BM13" s="46">
        <v>5.31</v>
      </c>
      <c r="BN13" s="46">
        <v>85.222999999999999</v>
      </c>
      <c r="BO13" s="46">
        <v>20.183</v>
      </c>
      <c r="BP13" s="46">
        <v>445.98</v>
      </c>
      <c r="BQ13" s="46">
        <v>279.98399999999998</v>
      </c>
      <c r="BR13" s="46">
        <v>11.525</v>
      </c>
      <c r="BS13" s="46">
        <v>6.1849999999999996</v>
      </c>
      <c r="BT13" s="46">
        <v>108.979</v>
      </c>
      <c r="BU13" s="46">
        <v>19.928000000000001</v>
      </c>
      <c r="BV13" s="46">
        <v>790.31</v>
      </c>
      <c r="BW13" s="46">
        <v>358.40499999999997</v>
      </c>
      <c r="BX13" s="46"/>
      <c r="BY13" s="46">
        <v>22.096</v>
      </c>
      <c r="BZ13" s="46">
        <v>169.33</v>
      </c>
      <c r="CA13" s="46">
        <v>208.374</v>
      </c>
    </row>
    <row r="14" spans="1:79" ht="15.75">
      <c r="A14" s="47" t="s">
        <v>21</v>
      </c>
      <c r="B14" s="51">
        <v>8492</v>
      </c>
      <c r="C14" s="51">
        <v>1809</v>
      </c>
      <c r="D14" s="51">
        <v>92</v>
      </c>
      <c r="E14" s="51">
        <v>3277</v>
      </c>
      <c r="F14" s="51">
        <v>1938</v>
      </c>
      <c r="G14" s="51">
        <v>1429</v>
      </c>
      <c r="H14" s="52">
        <v>9228.5540000000001</v>
      </c>
      <c r="I14" s="52">
        <v>1474.2909999999999</v>
      </c>
      <c r="J14" s="52">
        <v>47.158000000000001</v>
      </c>
      <c r="K14" s="52">
        <v>2841.7649999999999</v>
      </c>
      <c r="L14" s="52">
        <v>3005.4830000000002</v>
      </c>
      <c r="M14" s="52">
        <v>1851.46</v>
      </c>
      <c r="N14" s="52">
        <v>51028.476999999999</v>
      </c>
      <c r="O14" s="52">
        <v>2233.9070000000002</v>
      </c>
      <c r="P14" s="52">
        <v>51.261000000000003</v>
      </c>
      <c r="Q14" s="52">
        <v>36485.497000000003</v>
      </c>
      <c r="R14" s="52">
        <v>10132.437</v>
      </c>
      <c r="S14" s="52">
        <v>2111.4589999999998</v>
      </c>
      <c r="T14" s="52">
        <v>52823.620999999999</v>
      </c>
      <c r="U14" s="52">
        <v>2345.241</v>
      </c>
      <c r="V14" s="52">
        <v>48.719000000000001</v>
      </c>
      <c r="W14" s="52">
        <v>37180.673000000003</v>
      </c>
      <c r="X14" s="52">
        <v>10590.294</v>
      </c>
      <c r="Y14" s="52">
        <v>2634.5369999999998</v>
      </c>
      <c r="Z14" s="52">
        <v>66846.312000000005</v>
      </c>
      <c r="AA14" s="52">
        <v>2719.1080000000002</v>
      </c>
      <c r="AB14" s="52">
        <v>74.06</v>
      </c>
      <c r="AC14" s="52">
        <v>48169.468999999997</v>
      </c>
      <c r="AD14" s="52">
        <v>12710.633</v>
      </c>
      <c r="AE14" s="52">
        <v>3168.096</v>
      </c>
      <c r="AF14" s="52">
        <v>78096.668999999994</v>
      </c>
      <c r="AG14" s="52">
        <v>3688.2890000000002</v>
      </c>
      <c r="AH14" s="52">
        <v>173.91499999999999</v>
      </c>
      <c r="AI14" s="52">
        <v>56391.997000000003</v>
      </c>
      <c r="AJ14" s="52">
        <v>14442.43</v>
      </c>
      <c r="AK14" s="52">
        <v>3453.0010000000002</v>
      </c>
      <c r="AL14" s="52">
        <v>28763.85</v>
      </c>
      <c r="AM14" s="52">
        <v>3045.3620000000001</v>
      </c>
      <c r="AN14" s="52">
        <v>179.077</v>
      </c>
      <c r="AO14" s="52">
        <v>12600.263000000001</v>
      </c>
      <c r="AP14" s="52">
        <v>7932.3090000000002</v>
      </c>
      <c r="AQ14" s="52">
        <v>5034.6400000000003</v>
      </c>
      <c r="AR14" s="41">
        <v>34860.955000000002</v>
      </c>
      <c r="AS14" s="41">
        <v>4188.6930000000002</v>
      </c>
      <c r="AT14" s="41">
        <v>181.53399999999999</v>
      </c>
      <c r="AU14" s="41">
        <v>18179.491999999998</v>
      </c>
      <c r="AV14" s="41">
        <v>7170.3239999999996</v>
      </c>
      <c r="AW14" s="41">
        <v>5143.2169999999996</v>
      </c>
      <c r="AX14" s="41">
        <v>38361.858999999997</v>
      </c>
      <c r="AY14" s="41">
        <v>4140.3900000000003</v>
      </c>
      <c r="AZ14" s="41">
        <v>176.22</v>
      </c>
      <c r="BA14" s="41">
        <v>16106.215</v>
      </c>
      <c r="BB14" s="41">
        <v>8423.9009999999998</v>
      </c>
      <c r="BC14" s="41">
        <v>9512.0400000000009</v>
      </c>
      <c r="BD14" s="46">
        <v>41208.417000000001</v>
      </c>
      <c r="BE14" s="46">
        <v>3459.93</v>
      </c>
      <c r="BF14" s="46">
        <v>134.13800000000001</v>
      </c>
      <c r="BG14" s="46">
        <v>18239.602999999999</v>
      </c>
      <c r="BH14" s="46">
        <v>9952.8289999999997</v>
      </c>
      <c r="BI14" s="46">
        <v>9352.9050000000007</v>
      </c>
      <c r="BJ14" s="46">
        <v>39299.841</v>
      </c>
      <c r="BK14" s="46">
        <v>3544.0859999999998</v>
      </c>
      <c r="BL14" s="46">
        <v>135.54</v>
      </c>
      <c r="BM14" s="46">
        <v>19100.21</v>
      </c>
      <c r="BN14" s="46">
        <v>10685.135</v>
      </c>
      <c r="BO14" s="46">
        <v>5654.665</v>
      </c>
      <c r="BP14" s="46">
        <v>44725.180999999997</v>
      </c>
      <c r="BQ14" s="46">
        <v>3960.875</v>
      </c>
      <c r="BR14" s="46">
        <v>133.62899999999999</v>
      </c>
      <c r="BS14" s="46">
        <v>20600.112000000001</v>
      </c>
      <c r="BT14" s="46">
        <v>13672.869000000001</v>
      </c>
      <c r="BU14" s="46">
        <v>6211.3620000000001</v>
      </c>
      <c r="BV14" s="46">
        <v>47570.205999999998</v>
      </c>
      <c r="BW14" s="46">
        <v>4230.4799999999996</v>
      </c>
      <c r="BX14" s="46">
        <v>127.133</v>
      </c>
      <c r="BY14" s="46">
        <v>22363.571</v>
      </c>
      <c r="BZ14" s="46">
        <v>14403.674999999999</v>
      </c>
      <c r="CA14" s="46">
        <v>6287.94</v>
      </c>
    </row>
    <row r="15" spans="1:79" ht="15.75">
      <c r="A15" s="47" t="s">
        <v>22</v>
      </c>
      <c r="B15" s="51">
        <v>1144</v>
      </c>
      <c r="C15" s="51">
        <v>848</v>
      </c>
      <c r="D15" s="51" t="s">
        <v>62</v>
      </c>
      <c r="E15" s="51">
        <v>3</v>
      </c>
      <c r="F15" s="51">
        <v>207</v>
      </c>
      <c r="G15" s="51">
        <v>45</v>
      </c>
      <c r="H15" s="52">
        <v>1596.46</v>
      </c>
      <c r="I15" s="52">
        <v>908.18100000000004</v>
      </c>
      <c r="J15" s="52" t="s">
        <v>62</v>
      </c>
      <c r="K15" s="52">
        <v>6.2309999999999999</v>
      </c>
      <c r="L15" s="52">
        <v>561.25699999999995</v>
      </c>
      <c r="M15" s="52">
        <v>67.605999999999995</v>
      </c>
      <c r="N15" s="52">
        <v>2258.462</v>
      </c>
      <c r="O15" s="52">
        <v>1402.7449999999999</v>
      </c>
      <c r="P15" s="52">
        <v>3.597</v>
      </c>
      <c r="Q15" s="52">
        <v>17.79</v>
      </c>
      <c r="R15" s="52">
        <v>544.39400000000001</v>
      </c>
      <c r="S15" s="52">
        <v>217.91399999999999</v>
      </c>
      <c r="T15" s="52">
        <v>3109.8780000000002</v>
      </c>
      <c r="U15" s="52">
        <v>1930.0360000000001</v>
      </c>
      <c r="V15" s="52">
        <v>3.964</v>
      </c>
      <c r="W15" s="52">
        <v>38.933999999999997</v>
      </c>
      <c r="X15" s="52">
        <v>831.31399999999996</v>
      </c>
      <c r="Y15" s="52">
        <v>234.066</v>
      </c>
      <c r="Z15" s="52">
        <v>3744.614</v>
      </c>
      <c r="AA15" s="52">
        <v>2245.884</v>
      </c>
      <c r="AB15" s="52">
        <v>5.5640000000000001</v>
      </c>
      <c r="AC15" s="52">
        <v>49.287999999999997</v>
      </c>
      <c r="AD15" s="52">
        <v>1085.72</v>
      </c>
      <c r="AE15" s="52">
        <v>241.91200000000001</v>
      </c>
      <c r="AF15" s="52">
        <v>4903.7089999999998</v>
      </c>
      <c r="AG15" s="52">
        <v>3462.4180000000001</v>
      </c>
      <c r="AH15" s="52">
        <v>2.0270000000000001</v>
      </c>
      <c r="AI15" s="52">
        <v>47.473999999999997</v>
      </c>
      <c r="AJ15" s="52">
        <v>1046.546</v>
      </c>
      <c r="AK15" s="52">
        <v>195.708</v>
      </c>
      <c r="AL15" s="52">
        <v>5171.9359999999997</v>
      </c>
      <c r="AM15" s="52">
        <v>3528.011</v>
      </c>
      <c r="AN15" s="52">
        <v>6.79</v>
      </c>
      <c r="AO15" s="52">
        <v>60.359000000000002</v>
      </c>
      <c r="AP15" s="52">
        <v>1286.9159999999999</v>
      </c>
      <c r="AQ15" s="52">
        <v>171.804</v>
      </c>
      <c r="AR15" s="41">
        <v>5912.848</v>
      </c>
      <c r="AS15" s="41">
        <v>4007.9520000000002</v>
      </c>
      <c r="AT15" s="41">
        <v>25.978999999999999</v>
      </c>
      <c r="AU15" s="41">
        <v>70.912999999999997</v>
      </c>
      <c r="AV15" s="41">
        <v>1486.3869999999999</v>
      </c>
      <c r="AW15" s="41">
        <v>186.58</v>
      </c>
      <c r="AX15" s="41">
        <v>6231.8739999999998</v>
      </c>
      <c r="AY15" s="41">
        <v>4178.7030000000004</v>
      </c>
      <c r="AZ15" s="41">
        <v>20.632000000000001</v>
      </c>
      <c r="BA15" s="41">
        <v>80.253</v>
      </c>
      <c r="BB15" s="41">
        <v>1635.499</v>
      </c>
      <c r="BC15" s="41">
        <v>200.50899999999999</v>
      </c>
      <c r="BD15" s="46">
        <v>6887.3720000000003</v>
      </c>
      <c r="BE15" s="46">
        <v>4466.1440000000002</v>
      </c>
      <c r="BF15" s="46">
        <v>7.718</v>
      </c>
      <c r="BG15" s="46">
        <v>84.427000000000007</v>
      </c>
      <c r="BH15" s="46">
        <v>1961.087</v>
      </c>
      <c r="BI15" s="46">
        <v>238.023</v>
      </c>
      <c r="BJ15" s="46">
        <v>7002.2209999999995</v>
      </c>
      <c r="BK15" s="46">
        <v>4552.76</v>
      </c>
      <c r="BL15" s="46">
        <v>4.016</v>
      </c>
      <c r="BM15" s="46">
        <v>82.718000000000004</v>
      </c>
      <c r="BN15" s="46">
        <v>2057.8560000000002</v>
      </c>
      <c r="BO15" s="46">
        <v>207.459</v>
      </c>
      <c r="BP15" s="46">
        <v>6820.7079999999996</v>
      </c>
      <c r="BQ15" s="46">
        <v>4529.0339999999997</v>
      </c>
      <c r="BR15" s="46">
        <v>3.577</v>
      </c>
      <c r="BS15" s="46">
        <v>184.25399999999999</v>
      </c>
      <c r="BT15" s="46">
        <v>1785.6369999999999</v>
      </c>
      <c r="BU15" s="46">
        <v>159.98699999999999</v>
      </c>
      <c r="BV15" s="46">
        <v>6677.826</v>
      </c>
      <c r="BW15" s="46">
        <v>4503.3599999999997</v>
      </c>
      <c r="BX15" s="46">
        <v>2.2530000000000001</v>
      </c>
      <c r="BY15" s="46">
        <v>70.912999999999997</v>
      </c>
      <c r="BZ15" s="46">
        <v>1797.461</v>
      </c>
      <c r="CA15" s="46">
        <v>157.53200000000001</v>
      </c>
    </row>
    <row r="16" spans="1:79" ht="47.25">
      <c r="A16" s="47" t="s">
        <v>23</v>
      </c>
      <c r="B16" s="51">
        <v>3346</v>
      </c>
      <c r="C16" s="51">
        <v>2669</v>
      </c>
      <c r="D16" s="51">
        <v>2204</v>
      </c>
      <c r="E16" s="51">
        <v>454</v>
      </c>
      <c r="F16" s="51">
        <v>153</v>
      </c>
      <c r="G16" s="51">
        <v>45</v>
      </c>
      <c r="H16" s="52">
        <v>3187.5889999999999</v>
      </c>
      <c r="I16" s="52">
        <v>2098.5360000000001</v>
      </c>
      <c r="J16" s="52">
        <v>1632.931</v>
      </c>
      <c r="K16" s="52">
        <v>443.23599999999999</v>
      </c>
      <c r="L16" s="52">
        <v>555.19899999999996</v>
      </c>
      <c r="M16" s="52">
        <v>45.094000000000001</v>
      </c>
      <c r="N16" s="52">
        <v>2160</v>
      </c>
      <c r="O16" s="52">
        <v>1147.749</v>
      </c>
      <c r="P16" s="52">
        <v>474.625</v>
      </c>
      <c r="Q16" s="52">
        <v>245.27500000000001</v>
      </c>
      <c r="R16" s="52">
        <v>646.94600000000003</v>
      </c>
      <c r="S16" s="52">
        <v>61.323</v>
      </c>
      <c r="T16" s="52">
        <v>2305.357</v>
      </c>
      <c r="U16" s="52">
        <v>1054.7280000000001</v>
      </c>
      <c r="V16" s="52">
        <v>400.98399999999998</v>
      </c>
      <c r="W16" s="52">
        <v>328.17200000000003</v>
      </c>
      <c r="X16" s="52">
        <v>787.37</v>
      </c>
      <c r="Y16" s="52">
        <v>71.031999999999996</v>
      </c>
      <c r="Z16" s="52">
        <v>2397.5219999999999</v>
      </c>
      <c r="AA16" s="52">
        <v>1200.99</v>
      </c>
      <c r="AB16" s="52">
        <v>422.31799999999998</v>
      </c>
      <c r="AC16" s="52">
        <v>279.09500000000003</v>
      </c>
      <c r="AD16" s="52">
        <v>678.351</v>
      </c>
      <c r="AE16" s="52">
        <v>63.529000000000003</v>
      </c>
      <c r="AF16" s="52">
        <v>2668.9609999999998</v>
      </c>
      <c r="AG16" s="52">
        <v>1383.616</v>
      </c>
      <c r="AH16" s="52">
        <v>426.26100000000002</v>
      </c>
      <c r="AI16" s="52">
        <v>307.82299999999998</v>
      </c>
      <c r="AJ16" s="52">
        <v>716.33600000000001</v>
      </c>
      <c r="AK16" s="52">
        <v>69.444999999999993</v>
      </c>
      <c r="AL16" s="52">
        <v>2888.0630000000001</v>
      </c>
      <c r="AM16" s="52">
        <v>1501.06</v>
      </c>
      <c r="AN16" s="52">
        <v>362.82299999999998</v>
      </c>
      <c r="AO16" s="52">
        <v>343.75099999999998</v>
      </c>
      <c r="AP16" s="52">
        <v>757.44399999999996</v>
      </c>
      <c r="AQ16" s="52">
        <v>85.736999999999995</v>
      </c>
      <c r="AR16" s="41">
        <v>3027.0369999999998</v>
      </c>
      <c r="AS16" s="41">
        <v>1529.1220000000001</v>
      </c>
      <c r="AT16" s="41">
        <v>298.488</v>
      </c>
      <c r="AU16" s="41">
        <v>336.12299999999999</v>
      </c>
      <c r="AV16" s="41">
        <v>856.25800000000004</v>
      </c>
      <c r="AW16" s="41">
        <v>101.974</v>
      </c>
      <c r="AX16" s="41">
        <v>2278.2060000000001</v>
      </c>
      <c r="AY16" s="41">
        <v>920.81600000000003</v>
      </c>
      <c r="AZ16" s="41">
        <v>180.054</v>
      </c>
      <c r="BA16" s="41">
        <v>241.161</v>
      </c>
      <c r="BB16" s="41">
        <v>932.61599999999999</v>
      </c>
      <c r="BC16" s="41">
        <v>88.548000000000002</v>
      </c>
      <c r="BD16" s="46">
        <v>7213.098</v>
      </c>
      <c r="BE16" s="46">
        <v>1674.384</v>
      </c>
      <c r="BF16" s="46">
        <v>180.73099999999999</v>
      </c>
      <c r="BG16" s="46">
        <v>3955.8969999999999</v>
      </c>
      <c r="BH16" s="46">
        <v>1280.8309999999999</v>
      </c>
      <c r="BI16" s="46">
        <v>196.36</v>
      </c>
      <c r="BJ16" s="46">
        <v>7646.6109999999999</v>
      </c>
      <c r="BK16" s="46">
        <v>1950.1569999999999</v>
      </c>
      <c r="BL16" s="46">
        <v>22.007000000000001</v>
      </c>
      <c r="BM16" s="46">
        <v>4068.9270000000001</v>
      </c>
      <c r="BN16" s="46">
        <v>1375.5309999999999</v>
      </c>
      <c r="BO16" s="46">
        <v>169.06399999999999</v>
      </c>
      <c r="BP16" s="46">
        <v>13562.249</v>
      </c>
      <c r="BQ16" s="46">
        <v>6841.1880000000001</v>
      </c>
      <c r="BR16" s="46">
        <v>18.391999999999999</v>
      </c>
      <c r="BS16" s="46">
        <v>3988.8939999999998</v>
      </c>
      <c r="BT16" s="46">
        <v>2407.4369999999999</v>
      </c>
      <c r="BU16" s="46">
        <v>214.096</v>
      </c>
      <c r="BV16" s="46">
        <v>13680.308000000001</v>
      </c>
      <c r="BW16" s="46">
        <v>6995.8190000000004</v>
      </c>
      <c r="BX16" s="46">
        <v>18.391999999999999</v>
      </c>
      <c r="BY16" s="46">
        <v>3699.3989999999999</v>
      </c>
      <c r="BZ16" s="46">
        <v>2619.6509999999998</v>
      </c>
      <c r="CA16" s="46">
        <v>257.875</v>
      </c>
    </row>
    <row r="17" spans="1:79" ht="63">
      <c r="A17" s="47" t="s">
        <v>24</v>
      </c>
      <c r="B17" s="52" t="s">
        <v>62</v>
      </c>
      <c r="C17" s="52"/>
      <c r="D17" s="52"/>
      <c r="E17" s="52"/>
      <c r="F17" s="52" t="s">
        <v>62</v>
      </c>
      <c r="G17" s="52"/>
      <c r="H17" s="52" t="s">
        <v>62</v>
      </c>
      <c r="I17" s="52"/>
      <c r="J17" s="52"/>
      <c r="K17" s="52" t="s">
        <v>62</v>
      </c>
      <c r="L17" s="52" t="s">
        <v>62</v>
      </c>
      <c r="M17" s="52" t="s">
        <v>62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2" t="s">
        <v>62</v>
      </c>
      <c r="AG17" s="52"/>
      <c r="AH17" s="52"/>
      <c r="AI17" s="52"/>
      <c r="AJ17" s="52" t="s">
        <v>62</v>
      </c>
      <c r="AK17" s="52" t="s">
        <v>62</v>
      </c>
      <c r="AL17" s="52" t="s">
        <v>62</v>
      </c>
      <c r="AM17" s="52"/>
      <c r="AN17" s="52"/>
      <c r="AO17" s="52"/>
      <c r="AP17" s="52"/>
      <c r="AQ17" s="52" t="s">
        <v>62</v>
      </c>
      <c r="AR17" s="52" t="s">
        <v>62</v>
      </c>
      <c r="AS17" s="46"/>
      <c r="AT17" s="46"/>
      <c r="AU17" s="46"/>
      <c r="AV17" s="52" t="s">
        <v>62</v>
      </c>
      <c r="AW17" s="52" t="s">
        <v>62</v>
      </c>
      <c r="AX17" s="52" t="s">
        <v>62</v>
      </c>
      <c r="AY17" s="46"/>
      <c r="AZ17" s="46"/>
      <c r="BA17" s="46"/>
      <c r="BB17" s="52" t="s">
        <v>62</v>
      </c>
      <c r="BC17" s="52" t="s">
        <v>62</v>
      </c>
      <c r="BD17" s="52" t="s">
        <v>62</v>
      </c>
      <c r="BE17" s="52" t="s">
        <v>62</v>
      </c>
      <c r="BF17" s="52" t="s">
        <v>62</v>
      </c>
      <c r="BG17" s="52" t="s">
        <v>62</v>
      </c>
      <c r="BH17" s="52" t="s">
        <v>62</v>
      </c>
      <c r="BI17" s="52" t="s">
        <v>62</v>
      </c>
      <c r="BJ17" s="46"/>
      <c r="BK17" s="46"/>
      <c r="BL17" s="46"/>
      <c r="BM17" s="46"/>
      <c r="BN17" s="46"/>
      <c r="BO17" s="46"/>
      <c r="BP17" s="52" t="s">
        <v>62</v>
      </c>
      <c r="BQ17" s="52" t="s">
        <v>62</v>
      </c>
      <c r="BR17" s="52" t="s">
        <v>62</v>
      </c>
      <c r="BS17" s="52" t="s">
        <v>62</v>
      </c>
      <c r="BT17" s="52" t="s">
        <v>62</v>
      </c>
      <c r="BU17" s="52" t="s">
        <v>62</v>
      </c>
      <c r="BV17" s="52" t="s">
        <v>62</v>
      </c>
      <c r="BW17" s="52" t="s">
        <v>62</v>
      </c>
      <c r="BX17" s="52" t="s">
        <v>62</v>
      </c>
      <c r="BY17" s="52" t="s">
        <v>62</v>
      </c>
      <c r="BZ17" s="52" t="s">
        <v>62</v>
      </c>
      <c r="CA17" s="52" t="s">
        <v>62</v>
      </c>
    </row>
    <row r="18" spans="1:79" ht="15.75">
      <c r="A18" s="47" t="s">
        <v>25</v>
      </c>
      <c r="B18" s="52" t="s">
        <v>62</v>
      </c>
      <c r="C18" s="52"/>
      <c r="D18" s="52"/>
      <c r="E18" s="52"/>
      <c r="F18" s="52" t="s">
        <v>62</v>
      </c>
      <c r="G18" s="52"/>
      <c r="H18" s="52" t="s">
        <v>62</v>
      </c>
      <c r="I18" s="52"/>
      <c r="J18" s="52"/>
      <c r="K18" s="52"/>
      <c r="L18" s="52" t="s">
        <v>62</v>
      </c>
      <c r="M18" s="52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54"/>
      <c r="AH18" s="54"/>
      <c r="AI18" s="54"/>
      <c r="AJ18" s="54"/>
      <c r="AK18" s="54"/>
      <c r="AL18" s="52" t="s">
        <v>62</v>
      </c>
      <c r="AM18" s="52" t="s">
        <v>62</v>
      </c>
      <c r="AN18" s="52"/>
      <c r="AO18" s="52"/>
      <c r="AP18" s="52" t="s">
        <v>62</v>
      </c>
      <c r="AQ18" s="52"/>
      <c r="AR18" s="52" t="s">
        <v>62</v>
      </c>
      <c r="AS18" s="52" t="s">
        <v>62</v>
      </c>
      <c r="AT18" s="46"/>
      <c r="AU18" s="46"/>
      <c r="AV18" s="52" t="s">
        <v>62</v>
      </c>
      <c r="AW18" s="46"/>
      <c r="AX18" s="52" t="s">
        <v>62</v>
      </c>
      <c r="AY18" s="52" t="s">
        <v>62</v>
      </c>
      <c r="AZ18" s="46"/>
      <c r="BA18" s="46"/>
      <c r="BB18" s="52" t="s">
        <v>62</v>
      </c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</row>
    <row r="19" spans="1:79" ht="47.25">
      <c r="A19" s="47" t="s">
        <v>26</v>
      </c>
      <c r="B19" s="52" t="s">
        <v>62</v>
      </c>
      <c r="C19" s="52" t="s">
        <v>62</v>
      </c>
      <c r="D19" s="52" t="s">
        <v>62</v>
      </c>
      <c r="E19" s="52" t="s">
        <v>62</v>
      </c>
      <c r="F19" s="52" t="s">
        <v>62</v>
      </c>
      <c r="G19" s="52" t="s">
        <v>62</v>
      </c>
      <c r="H19" s="52" t="s">
        <v>62</v>
      </c>
      <c r="I19" s="52" t="s">
        <v>62</v>
      </c>
      <c r="J19" s="52" t="s">
        <v>62</v>
      </c>
      <c r="K19" s="52" t="s">
        <v>62</v>
      </c>
      <c r="L19" s="52" t="s">
        <v>62</v>
      </c>
      <c r="M19" s="52" t="s">
        <v>62</v>
      </c>
      <c r="N19" s="52" t="s">
        <v>62</v>
      </c>
      <c r="O19" s="52" t="s">
        <v>62</v>
      </c>
      <c r="P19" s="52" t="s">
        <v>62</v>
      </c>
      <c r="Q19" s="52" t="s">
        <v>62</v>
      </c>
      <c r="R19" s="52" t="s">
        <v>62</v>
      </c>
      <c r="S19" s="52" t="s">
        <v>62</v>
      </c>
      <c r="T19" s="52" t="s">
        <v>62</v>
      </c>
      <c r="U19" s="52" t="s">
        <v>62</v>
      </c>
      <c r="V19" s="52" t="s">
        <v>62</v>
      </c>
      <c r="W19" s="52" t="s">
        <v>62</v>
      </c>
      <c r="X19" s="52" t="s">
        <v>62</v>
      </c>
      <c r="Y19" s="52" t="s">
        <v>62</v>
      </c>
      <c r="Z19" s="52" t="s">
        <v>62</v>
      </c>
      <c r="AA19" s="52" t="s">
        <v>62</v>
      </c>
      <c r="AB19" s="52" t="s">
        <v>62</v>
      </c>
      <c r="AC19" s="52" t="s">
        <v>62</v>
      </c>
      <c r="AD19" s="52" t="s">
        <v>62</v>
      </c>
      <c r="AE19" s="52" t="s">
        <v>62</v>
      </c>
      <c r="AF19" s="52" t="s">
        <v>62</v>
      </c>
      <c r="AG19" s="52" t="s">
        <v>62</v>
      </c>
      <c r="AH19" s="52" t="s">
        <v>62</v>
      </c>
      <c r="AI19" s="52" t="s">
        <v>62</v>
      </c>
      <c r="AJ19" s="52" t="s">
        <v>62</v>
      </c>
      <c r="AK19" s="52" t="s">
        <v>62</v>
      </c>
      <c r="AL19" s="52" t="s">
        <v>62</v>
      </c>
      <c r="AM19" s="52" t="s">
        <v>62</v>
      </c>
      <c r="AN19" s="52" t="s">
        <v>62</v>
      </c>
      <c r="AO19" s="52" t="s">
        <v>62</v>
      </c>
      <c r="AP19" s="52" t="s">
        <v>62</v>
      </c>
      <c r="AQ19" s="52" t="s">
        <v>62</v>
      </c>
      <c r="AR19" s="52" t="s">
        <v>62</v>
      </c>
      <c r="AS19" s="52" t="s">
        <v>62</v>
      </c>
      <c r="AT19" s="52" t="s">
        <v>62</v>
      </c>
      <c r="AU19" s="52" t="s">
        <v>62</v>
      </c>
      <c r="AV19" s="52" t="s">
        <v>62</v>
      </c>
      <c r="AW19" s="52" t="s">
        <v>62</v>
      </c>
      <c r="AX19" s="52" t="s">
        <v>62</v>
      </c>
      <c r="AY19" s="52" t="s">
        <v>62</v>
      </c>
      <c r="AZ19" s="52" t="s">
        <v>62</v>
      </c>
      <c r="BA19" s="52" t="s">
        <v>62</v>
      </c>
      <c r="BB19" s="52" t="s">
        <v>62</v>
      </c>
      <c r="BC19" s="52" t="s">
        <v>62</v>
      </c>
      <c r="BD19" s="52" t="s">
        <v>62</v>
      </c>
      <c r="BE19" s="52" t="s">
        <v>62</v>
      </c>
      <c r="BF19" s="52" t="s">
        <v>62</v>
      </c>
      <c r="BG19" s="52" t="s">
        <v>62</v>
      </c>
      <c r="BH19" s="52" t="s">
        <v>62</v>
      </c>
      <c r="BI19" s="52" t="s">
        <v>62</v>
      </c>
      <c r="BJ19" s="52" t="s">
        <v>62</v>
      </c>
      <c r="BK19" s="52" t="s">
        <v>62</v>
      </c>
      <c r="BL19" s="52" t="s">
        <v>62</v>
      </c>
      <c r="BM19" s="52" t="s">
        <v>62</v>
      </c>
      <c r="BN19" s="52" t="s">
        <v>62</v>
      </c>
      <c r="BO19" s="52" t="s">
        <v>62</v>
      </c>
      <c r="BP19" s="52" t="s">
        <v>62</v>
      </c>
      <c r="BQ19" s="52" t="s">
        <v>62</v>
      </c>
      <c r="BR19" s="52" t="s">
        <v>62</v>
      </c>
      <c r="BS19" s="52" t="s">
        <v>62</v>
      </c>
      <c r="BT19" s="52" t="s">
        <v>62</v>
      </c>
      <c r="BU19" s="52" t="s">
        <v>62</v>
      </c>
      <c r="BV19" s="52" t="s">
        <v>62</v>
      </c>
      <c r="BW19" s="52" t="s">
        <v>62</v>
      </c>
      <c r="BX19" s="52" t="s">
        <v>62</v>
      </c>
      <c r="BY19" s="52" t="s">
        <v>62</v>
      </c>
      <c r="BZ19" s="52" t="s">
        <v>62</v>
      </c>
      <c r="CA19" s="52" t="s">
        <v>62</v>
      </c>
    </row>
    <row r="20" spans="1:79" ht="47.25">
      <c r="A20" s="47" t="s">
        <v>27</v>
      </c>
      <c r="B20" s="51">
        <v>643</v>
      </c>
      <c r="C20" s="51">
        <v>266</v>
      </c>
      <c r="D20" s="51">
        <v>178</v>
      </c>
      <c r="E20" s="51">
        <v>235</v>
      </c>
      <c r="F20" s="51">
        <v>102</v>
      </c>
      <c r="G20" s="51">
        <v>24</v>
      </c>
      <c r="H20" s="52">
        <v>294.40100000000001</v>
      </c>
      <c r="I20" s="52">
        <v>136.25800000000001</v>
      </c>
      <c r="J20" s="52">
        <v>84.251999999999995</v>
      </c>
      <c r="K20" s="52">
        <v>93.980999999999995</v>
      </c>
      <c r="L20" s="52">
        <v>51.362000000000002</v>
      </c>
      <c r="M20" s="52">
        <v>9.35</v>
      </c>
      <c r="N20" s="52">
        <v>269.38299999999998</v>
      </c>
      <c r="O20" s="52">
        <v>127.024</v>
      </c>
      <c r="P20" s="52">
        <v>85.084000000000003</v>
      </c>
      <c r="Q20" s="52">
        <v>72.527000000000001</v>
      </c>
      <c r="R20" s="52">
        <v>47.414999999999999</v>
      </c>
      <c r="S20" s="52">
        <v>17.722999999999999</v>
      </c>
      <c r="T20" s="52">
        <v>230.423</v>
      </c>
      <c r="U20" s="52">
        <v>95.781999999999996</v>
      </c>
      <c r="V20" s="52">
        <v>14.148</v>
      </c>
      <c r="W20" s="52">
        <v>44.371000000000002</v>
      </c>
      <c r="X20" s="52">
        <v>58.965000000000003</v>
      </c>
      <c r="Y20" s="52">
        <v>22.15</v>
      </c>
      <c r="Z20" s="52">
        <v>246.19</v>
      </c>
      <c r="AA20" s="52">
        <v>99.242000000000004</v>
      </c>
      <c r="AB20" s="52">
        <v>14.148</v>
      </c>
      <c r="AC20" s="52">
        <v>62.127000000000002</v>
      </c>
      <c r="AD20" s="52">
        <v>45.680999999999997</v>
      </c>
      <c r="AE20" s="52">
        <v>36.664000000000001</v>
      </c>
      <c r="AF20" s="55">
        <v>277.91500000000002</v>
      </c>
      <c r="AG20" s="55">
        <v>65.662999999999997</v>
      </c>
      <c r="AH20" s="55">
        <v>14.148</v>
      </c>
      <c r="AI20" s="55">
        <v>89.504999999999995</v>
      </c>
      <c r="AJ20" s="55">
        <v>58.363999999999997</v>
      </c>
      <c r="AK20" s="55">
        <v>57.572000000000003</v>
      </c>
      <c r="AL20" s="52">
        <v>379.81700000000001</v>
      </c>
      <c r="AM20" s="52">
        <v>71.367999999999995</v>
      </c>
      <c r="AN20" s="52">
        <v>14.147</v>
      </c>
      <c r="AO20" s="52">
        <v>77.13</v>
      </c>
      <c r="AP20" s="52">
        <v>134.536</v>
      </c>
      <c r="AQ20" s="52">
        <v>90.138999999999996</v>
      </c>
      <c r="AR20" s="41">
        <v>419.62299999999999</v>
      </c>
      <c r="AS20" s="41">
        <v>76.498999999999995</v>
      </c>
      <c r="AT20" s="41">
        <v>14.228</v>
      </c>
      <c r="AU20" s="41">
        <v>76.066999999999993</v>
      </c>
      <c r="AV20" s="41">
        <v>158.54599999999999</v>
      </c>
      <c r="AW20" s="41">
        <v>101.169</v>
      </c>
      <c r="AX20" s="41">
        <v>541.29100000000005</v>
      </c>
      <c r="AY20" s="41">
        <v>78.400000000000006</v>
      </c>
      <c r="AZ20" s="41">
        <v>14.228</v>
      </c>
      <c r="BA20" s="41">
        <v>170.72499999999999</v>
      </c>
      <c r="BB20" s="41">
        <v>159.31</v>
      </c>
      <c r="BC20" s="41">
        <v>123.34699999999999</v>
      </c>
      <c r="BD20" s="46">
        <v>1232.2619999999999</v>
      </c>
      <c r="BE20" s="46">
        <v>673.74</v>
      </c>
      <c r="BF20" s="46">
        <v>14.228</v>
      </c>
      <c r="BG20" s="46">
        <v>191.97800000000001</v>
      </c>
      <c r="BH20" s="46">
        <v>223.381</v>
      </c>
      <c r="BI20" s="46">
        <v>131.142</v>
      </c>
      <c r="BJ20" s="46">
        <v>1289.604</v>
      </c>
      <c r="BK20" s="46">
        <v>679.99699999999996</v>
      </c>
      <c r="BL20" s="46">
        <v>14.196</v>
      </c>
      <c r="BM20" s="46">
        <v>232.399</v>
      </c>
      <c r="BN20" s="46">
        <v>226.488</v>
      </c>
      <c r="BO20" s="46">
        <v>138.44300000000001</v>
      </c>
      <c r="BP20" s="46">
        <v>1449.5650000000001</v>
      </c>
      <c r="BQ20" s="46">
        <v>697.01900000000001</v>
      </c>
      <c r="BR20" s="46">
        <v>15.606999999999999</v>
      </c>
      <c r="BS20" s="46">
        <v>338.84699999999998</v>
      </c>
      <c r="BT20" s="46">
        <v>253.37200000000001</v>
      </c>
      <c r="BU20" s="46">
        <v>149.084</v>
      </c>
      <c r="BV20" s="46">
        <v>1409.22</v>
      </c>
      <c r="BW20" s="46">
        <v>635.68600000000004</v>
      </c>
      <c r="BX20" s="46">
        <v>16.567</v>
      </c>
      <c r="BY20" s="46">
        <v>357.029</v>
      </c>
      <c r="BZ20" s="46">
        <v>262.00099999999998</v>
      </c>
      <c r="CA20" s="46">
        <v>133.876</v>
      </c>
    </row>
  </sheetData>
  <mergeCells count="15">
    <mergeCell ref="BD3:BI3"/>
    <mergeCell ref="BJ3:BO3"/>
    <mergeCell ref="BP3:BU3"/>
    <mergeCell ref="BV3:CA3"/>
    <mergeCell ref="A3:A4"/>
    <mergeCell ref="Z3:AE3"/>
    <mergeCell ref="AF3:AK3"/>
    <mergeCell ref="AL3:AQ3"/>
    <mergeCell ref="AR3:AW3"/>
    <mergeCell ref="AX3:BC3"/>
    <mergeCell ref="A1:C1"/>
    <mergeCell ref="B3:G3"/>
    <mergeCell ref="H3:M3"/>
    <mergeCell ref="N3:S3"/>
    <mergeCell ref="T3:Y3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workbookViewId="0">
      <pane xSplit="2" ySplit="5" topLeftCell="AL84" activePane="bottomRight" state="frozen"/>
      <selection pane="topRight"/>
      <selection pane="bottomLeft"/>
      <selection pane="bottomRight"/>
    </sheetView>
  </sheetViews>
  <sheetFormatPr defaultColWidth="9.140625" defaultRowHeight="15.75"/>
  <cols>
    <col min="1" max="1" width="35.7109375" style="1" customWidth="1"/>
    <col min="2" max="2" width="18.85546875" style="1" customWidth="1"/>
    <col min="3" max="3" width="17.42578125" style="1" customWidth="1"/>
    <col min="4" max="4" width="14.28515625" style="1" customWidth="1"/>
    <col min="5" max="5" width="18.85546875" style="1" customWidth="1"/>
    <col min="6" max="6" width="17.42578125" style="1" customWidth="1"/>
    <col min="7" max="7" width="17.140625" style="1" customWidth="1"/>
    <col min="8" max="8" width="18.85546875" style="1" customWidth="1"/>
    <col min="9" max="9" width="17.42578125" style="1" customWidth="1"/>
    <col min="10" max="10" width="14.28515625" style="1" customWidth="1"/>
    <col min="11" max="12" width="18.85546875" style="1" customWidth="1"/>
    <col min="13" max="13" width="17.140625" style="1" customWidth="1"/>
    <col min="14" max="14" width="18.85546875" style="1" customWidth="1"/>
    <col min="15" max="15" width="19.42578125" style="19" customWidth="1"/>
    <col min="16" max="16" width="15.42578125" style="19" customWidth="1"/>
    <col min="17" max="18" width="21" style="19" customWidth="1"/>
    <col min="19" max="19" width="19.42578125" style="19" customWidth="1"/>
    <col min="20" max="20" width="18.85546875" style="1" customWidth="1"/>
    <col min="21" max="21" width="17.42578125" style="1" customWidth="1"/>
    <col min="22" max="22" width="14.28515625" style="1" customWidth="1"/>
    <col min="23" max="24" width="18.85546875" style="1" customWidth="1"/>
    <col min="25" max="25" width="17.42578125" style="1" customWidth="1"/>
    <col min="26" max="26" width="18.7109375" style="1" customWidth="1"/>
    <col min="27" max="27" width="17.28515625" style="1" customWidth="1"/>
    <col min="28" max="28" width="14.140625" style="1" customWidth="1"/>
    <col min="29" max="32" width="17.28515625" style="1" customWidth="1"/>
    <col min="33" max="33" width="14.85546875" style="1" customWidth="1"/>
    <col min="34" max="34" width="11.85546875" style="1" customWidth="1"/>
    <col min="35" max="36" width="14.28515625" style="1" customWidth="1"/>
    <col min="37" max="37" width="16" style="1" customWidth="1"/>
    <col min="38" max="38" width="17.140625" style="1" customWidth="1"/>
    <col min="39" max="39" width="16.28515625" style="1" customWidth="1"/>
    <col min="40" max="40" width="15.7109375" style="1" customWidth="1"/>
    <col min="41" max="41" width="14.140625" style="1" customWidth="1"/>
    <col min="42" max="42" width="16.140625" style="1" customWidth="1"/>
    <col min="43" max="43" width="14" style="1" customWidth="1"/>
    <col min="44" max="16384" width="9.140625" style="1"/>
  </cols>
  <sheetData>
    <row r="1" spans="1:43" ht="34.5" customHeight="1">
      <c r="A1" s="6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43" ht="20.25" customHeight="1">
      <c r="A2" s="126" t="s">
        <v>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43">
      <c r="A3" s="122"/>
      <c r="B3" s="120">
        <v>2017</v>
      </c>
      <c r="C3" s="120"/>
      <c r="D3" s="120"/>
      <c r="E3" s="120"/>
      <c r="F3" s="120"/>
      <c r="G3" s="120"/>
      <c r="H3" s="120">
        <v>2018</v>
      </c>
      <c r="I3" s="120"/>
      <c r="J3" s="120"/>
      <c r="K3" s="120"/>
      <c r="L3" s="120"/>
      <c r="M3" s="120"/>
      <c r="N3" s="120">
        <v>2019</v>
      </c>
      <c r="O3" s="120"/>
      <c r="P3" s="120"/>
      <c r="Q3" s="120"/>
      <c r="R3" s="120"/>
      <c r="S3" s="120"/>
      <c r="T3" s="120">
        <v>2020</v>
      </c>
      <c r="U3" s="120"/>
      <c r="V3" s="120"/>
      <c r="W3" s="120"/>
      <c r="X3" s="120"/>
      <c r="Y3" s="120"/>
      <c r="Z3" s="120">
        <v>2021</v>
      </c>
      <c r="AA3" s="120"/>
      <c r="AB3" s="120"/>
      <c r="AC3" s="120"/>
      <c r="AD3" s="120"/>
      <c r="AE3" s="120"/>
      <c r="AF3" s="120">
        <v>2022</v>
      </c>
      <c r="AG3" s="120"/>
      <c r="AH3" s="120"/>
      <c r="AI3" s="120"/>
      <c r="AJ3" s="120"/>
      <c r="AK3" s="120"/>
      <c r="AL3" s="120">
        <v>2023</v>
      </c>
      <c r="AM3" s="120"/>
      <c r="AN3" s="120"/>
      <c r="AO3" s="120"/>
      <c r="AP3" s="120"/>
      <c r="AQ3" s="120"/>
    </row>
    <row r="4" spans="1:43" ht="47.25">
      <c r="A4" s="122"/>
      <c r="B4" s="9" t="s">
        <v>31</v>
      </c>
      <c r="C4" s="9" t="s">
        <v>60</v>
      </c>
      <c r="D4" s="9" t="s">
        <v>61</v>
      </c>
      <c r="E4" s="9" t="s">
        <v>33</v>
      </c>
      <c r="F4" s="9" t="s">
        <v>34</v>
      </c>
      <c r="G4" s="9" t="s">
        <v>35</v>
      </c>
      <c r="H4" s="9" t="s">
        <v>31</v>
      </c>
      <c r="I4" s="9" t="s">
        <v>60</v>
      </c>
      <c r="J4" s="9" t="s">
        <v>61</v>
      </c>
      <c r="K4" s="9" t="s">
        <v>33</v>
      </c>
      <c r="L4" s="9" t="s">
        <v>34</v>
      </c>
      <c r="M4" s="9" t="s">
        <v>35</v>
      </c>
      <c r="N4" s="9" t="s">
        <v>31</v>
      </c>
      <c r="O4" s="18" t="s">
        <v>60</v>
      </c>
      <c r="P4" s="9" t="s">
        <v>61</v>
      </c>
      <c r="Q4" s="18" t="s">
        <v>33</v>
      </c>
      <c r="R4" s="18" t="s">
        <v>34</v>
      </c>
      <c r="S4" s="18" t="s">
        <v>35</v>
      </c>
      <c r="T4" s="9" t="s">
        <v>31</v>
      </c>
      <c r="U4" s="9" t="s">
        <v>60</v>
      </c>
      <c r="V4" s="9" t="s">
        <v>61</v>
      </c>
      <c r="W4" s="9" t="s">
        <v>33</v>
      </c>
      <c r="X4" s="9" t="s">
        <v>34</v>
      </c>
      <c r="Y4" s="9" t="s">
        <v>35</v>
      </c>
      <c r="Z4" s="9" t="s">
        <v>31</v>
      </c>
      <c r="AA4" s="9" t="s">
        <v>60</v>
      </c>
      <c r="AB4" s="9" t="s">
        <v>61</v>
      </c>
      <c r="AC4" s="9" t="s">
        <v>33</v>
      </c>
      <c r="AD4" s="9" t="s">
        <v>34</v>
      </c>
      <c r="AE4" s="9" t="s">
        <v>35</v>
      </c>
      <c r="AF4" s="9" t="s">
        <v>31</v>
      </c>
      <c r="AG4" s="9" t="s">
        <v>60</v>
      </c>
      <c r="AH4" s="9" t="s">
        <v>61</v>
      </c>
      <c r="AI4" s="9" t="s">
        <v>33</v>
      </c>
      <c r="AJ4" s="9" t="s">
        <v>34</v>
      </c>
      <c r="AK4" s="9" t="s">
        <v>35</v>
      </c>
      <c r="AL4" s="9" t="s">
        <v>31</v>
      </c>
      <c r="AM4" s="9" t="s">
        <v>60</v>
      </c>
      <c r="AN4" s="9" t="s">
        <v>61</v>
      </c>
      <c r="AO4" s="9" t="s">
        <v>33</v>
      </c>
      <c r="AP4" s="9" t="s">
        <v>34</v>
      </c>
      <c r="AQ4" s="9" t="s">
        <v>35</v>
      </c>
    </row>
    <row r="5" spans="1:43" s="42" customFormat="1" ht="31.5">
      <c r="A5" s="10" t="s">
        <v>37</v>
      </c>
      <c r="B5" s="98">
        <v>506751688</v>
      </c>
      <c r="C5" s="98">
        <v>124318445</v>
      </c>
      <c r="D5" s="98">
        <v>976797</v>
      </c>
      <c r="E5" s="98">
        <v>153824791</v>
      </c>
      <c r="F5" s="98">
        <v>203916332</v>
      </c>
      <c r="G5" s="98">
        <v>16969444</v>
      </c>
      <c r="H5" s="98">
        <v>539523040</v>
      </c>
      <c r="I5" s="98">
        <v>131277692</v>
      </c>
      <c r="J5" s="98">
        <v>950662</v>
      </c>
      <c r="K5" s="98">
        <v>162302790</v>
      </c>
      <c r="L5" s="98">
        <v>223232591</v>
      </c>
      <c r="M5" s="98">
        <v>18369689</v>
      </c>
      <c r="N5" s="98">
        <v>588708626</v>
      </c>
      <c r="O5" s="98">
        <v>142992177</v>
      </c>
      <c r="P5" s="98">
        <v>1552643</v>
      </c>
      <c r="Q5" s="98">
        <v>172122225</v>
      </c>
      <c r="R5" s="98">
        <v>244501630</v>
      </c>
      <c r="S5" s="98">
        <v>19581334</v>
      </c>
      <c r="T5" s="99">
        <v>634924638</v>
      </c>
      <c r="U5" s="99">
        <v>158128386</v>
      </c>
      <c r="V5" s="99">
        <v>1802646</v>
      </c>
      <c r="W5" s="99">
        <v>178240682</v>
      </c>
      <c r="X5" s="98">
        <v>265434000</v>
      </c>
      <c r="Y5" s="99">
        <v>22615194</v>
      </c>
      <c r="Z5" s="100">
        <v>728150035</v>
      </c>
      <c r="AA5" s="100">
        <v>170729179</v>
      </c>
      <c r="AB5" s="100">
        <v>1582071</v>
      </c>
      <c r="AC5" s="100">
        <v>209249271</v>
      </c>
      <c r="AD5" s="100">
        <v>311220463</v>
      </c>
      <c r="AE5" s="100">
        <v>25084620</v>
      </c>
      <c r="AF5" s="100">
        <v>836435897</v>
      </c>
      <c r="AG5" s="100">
        <v>204917886</v>
      </c>
      <c r="AH5" s="100">
        <v>3136914</v>
      </c>
      <c r="AI5" s="100">
        <v>221245124</v>
      </c>
      <c r="AJ5" s="100">
        <v>360875054</v>
      </c>
      <c r="AK5" s="100">
        <v>34433169</v>
      </c>
      <c r="AL5" s="98">
        <v>903915474</v>
      </c>
      <c r="AM5" s="98">
        <v>218578851</v>
      </c>
      <c r="AN5" s="98">
        <v>3197762</v>
      </c>
      <c r="AO5" s="98">
        <v>237793340</v>
      </c>
      <c r="AP5" s="98">
        <v>394121095</v>
      </c>
      <c r="AQ5" s="98">
        <v>38385531</v>
      </c>
    </row>
    <row r="6" spans="1:43" customFormat="1" ht="63">
      <c r="A6" s="45" t="s">
        <v>64</v>
      </c>
      <c r="B6" s="101">
        <v>105508884</v>
      </c>
      <c r="C6" s="101">
        <v>44534291</v>
      </c>
      <c r="D6" s="101">
        <v>641794</v>
      </c>
      <c r="E6" s="101">
        <v>13116744</v>
      </c>
      <c r="F6" s="101">
        <v>40310389</v>
      </c>
      <c r="G6" s="101">
        <v>4928678</v>
      </c>
      <c r="H6" s="101">
        <v>114684827</v>
      </c>
      <c r="I6" s="101">
        <v>46556419</v>
      </c>
      <c r="J6" s="101">
        <v>599727</v>
      </c>
      <c r="K6" s="101">
        <v>14298106</v>
      </c>
      <c r="L6" s="101">
        <v>45477929</v>
      </c>
      <c r="M6" s="101">
        <v>5487770</v>
      </c>
      <c r="N6" s="101">
        <v>137672477</v>
      </c>
      <c r="O6" s="101">
        <v>55909999</v>
      </c>
      <c r="P6" s="101">
        <v>999958</v>
      </c>
      <c r="Q6" s="101">
        <v>19298726</v>
      </c>
      <c r="R6" s="101">
        <v>52641512</v>
      </c>
      <c r="S6" s="101">
        <v>5818772</v>
      </c>
      <c r="T6" s="102">
        <v>159986509</v>
      </c>
      <c r="U6" s="102">
        <v>65364231</v>
      </c>
      <c r="V6" s="102">
        <v>721408</v>
      </c>
      <c r="W6" s="102">
        <v>21676427</v>
      </c>
      <c r="X6" s="101">
        <v>60607000</v>
      </c>
      <c r="Y6" s="102">
        <v>7604538</v>
      </c>
      <c r="Z6" s="103">
        <v>202962709</v>
      </c>
      <c r="AA6" s="103">
        <v>75789467</v>
      </c>
      <c r="AB6" s="103">
        <v>639438</v>
      </c>
      <c r="AC6" s="103">
        <v>28425064</v>
      </c>
      <c r="AD6" s="103">
        <v>84367146</v>
      </c>
      <c r="AE6" s="103">
        <v>8285767</v>
      </c>
      <c r="AF6" s="104">
        <v>254288119</v>
      </c>
      <c r="AG6" s="104">
        <v>97490327</v>
      </c>
      <c r="AH6" s="104">
        <v>698008</v>
      </c>
      <c r="AI6" s="104">
        <v>32855330</v>
      </c>
      <c r="AJ6" s="104">
        <v>105958183</v>
      </c>
      <c r="AK6" s="104">
        <v>9020561</v>
      </c>
      <c r="AL6" s="101">
        <v>265362662</v>
      </c>
      <c r="AM6" s="101">
        <v>98063348</v>
      </c>
      <c r="AN6" s="101">
        <v>763623</v>
      </c>
      <c r="AO6" s="101">
        <v>35285205</v>
      </c>
      <c r="AP6" s="101">
        <v>112292708</v>
      </c>
      <c r="AQ6" s="101">
        <v>10007835</v>
      </c>
    </row>
    <row r="7" spans="1:43" customFormat="1" ht="63">
      <c r="A7" s="45" t="s">
        <v>65</v>
      </c>
      <c r="B7" s="101">
        <v>105345163</v>
      </c>
      <c r="C7" s="101">
        <v>44453393</v>
      </c>
      <c r="D7" s="101">
        <v>641748</v>
      </c>
      <c r="E7" s="101">
        <v>13092484</v>
      </c>
      <c r="F7" s="101">
        <v>40285552</v>
      </c>
      <c r="G7" s="101">
        <v>4896232</v>
      </c>
      <c r="H7" s="101">
        <v>114523684</v>
      </c>
      <c r="I7" s="101">
        <v>46478334</v>
      </c>
      <c r="J7" s="101">
        <v>599681</v>
      </c>
      <c r="K7" s="101">
        <v>14274120</v>
      </c>
      <c r="L7" s="101">
        <v>45450011</v>
      </c>
      <c r="M7" s="101">
        <v>5456616</v>
      </c>
      <c r="N7" s="101">
        <v>137503450</v>
      </c>
      <c r="O7" s="101">
        <v>55851177</v>
      </c>
      <c r="P7" s="101">
        <v>999958</v>
      </c>
      <c r="Q7" s="101">
        <v>19239163</v>
      </c>
      <c r="R7" s="101">
        <v>52620842</v>
      </c>
      <c r="S7" s="101">
        <v>5788800</v>
      </c>
      <c r="T7" s="102">
        <v>159746395</v>
      </c>
      <c r="U7" s="102">
        <v>65305180</v>
      </c>
      <c r="V7" s="102">
        <v>721408</v>
      </c>
      <c r="W7" s="102">
        <v>21616864</v>
      </c>
      <c r="X7" s="101">
        <v>60586000</v>
      </c>
      <c r="Y7" s="102">
        <v>7504258</v>
      </c>
      <c r="Z7" s="103">
        <v>202682088</v>
      </c>
      <c r="AA7" s="103">
        <v>75749381</v>
      </c>
      <c r="AB7" s="103">
        <v>639438</v>
      </c>
      <c r="AC7" s="103">
        <v>28364957</v>
      </c>
      <c r="AD7" s="103">
        <v>84338231</v>
      </c>
      <c r="AE7" s="103">
        <v>8134254</v>
      </c>
      <c r="AF7" s="104">
        <v>254002665</v>
      </c>
      <c r="AG7" s="104">
        <v>97429579</v>
      </c>
      <c r="AH7" s="104">
        <v>698008</v>
      </c>
      <c r="AI7" s="104">
        <v>32794149</v>
      </c>
      <c r="AJ7" s="104">
        <v>105929627</v>
      </c>
      <c r="AK7" s="104">
        <v>8885592</v>
      </c>
      <c r="AL7" s="101">
        <v>265092939</v>
      </c>
      <c r="AM7" s="101">
        <v>98002740</v>
      </c>
      <c r="AN7" s="101">
        <v>763623</v>
      </c>
      <c r="AO7" s="101">
        <v>35229542</v>
      </c>
      <c r="AP7" s="101">
        <v>112268945</v>
      </c>
      <c r="AQ7" s="101">
        <v>9878146</v>
      </c>
    </row>
    <row r="8" spans="1:43" customFormat="1">
      <c r="A8" s="45" t="s">
        <v>66</v>
      </c>
      <c r="B8" s="101">
        <v>138731</v>
      </c>
      <c r="C8" s="101">
        <v>79490</v>
      </c>
      <c r="D8" s="101"/>
      <c r="E8" s="101">
        <v>2372</v>
      </c>
      <c r="F8" s="101">
        <v>24323</v>
      </c>
      <c r="G8" s="101">
        <v>31268</v>
      </c>
      <c r="H8" s="101">
        <v>136427</v>
      </c>
      <c r="I8" s="101">
        <v>76677</v>
      </c>
      <c r="J8" s="101"/>
      <c r="K8" s="101">
        <v>2372</v>
      </c>
      <c r="L8" s="101">
        <v>27402</v>
      </c>
      <c r="M8" s="101">
        <v>29976</v>
      </c>
      <c r="N8" s="101">
        <v>104508</v>
      </c>
      <c r="O8" s="101">
        <v>57460</v>
      </c>
      <c r="P8" s="101"/>
      <c r="Q8" s="101">
        <v>1488</v>
      </c>
      <c r="R8" s="101">
        <v>19675</v>
      </c>
      <c r="S8" s="101">
        <v>25885</v>
      </c>
      <c r="T8" s="102">
        <v>102189</v>
      </c>
      <c r="U8" s="102">
        <v>57460</v>
      </c>
      <c r="V8" s="101"/>
      <c r="W8" s="102">
        <v>1488</v>
      </c>
      <c r="X8" s="101">
        <v>19000</v>
      </c>
      <c r="Y8" s="102">
        <v>24200</v>
      </c>
      <c r="Z8" s="103" t="s">
        <v>62</v>
      </c>
      <c r="AA8" s="103" t="s">
        <v>62</v>
      </c>
      <c r="AB8" s="103"/>
      <c r="AC8" s="103" t="s">
        <v>62</v>
      </c>
      <c r="AD8" s="103" t="s">
        <v>62</v>
      </c>
      <c r="AE8" s="103" t="s">
        <v>62</v>
      </c>
      <c r="AF8" s="104" t="s">
        <v>67</v>
      </c>
      <c r="AG8" s="104" t="s">
        <v>67</v>
      </c>
      <c r="AH8" s="105"/>
      <c r="AI8" s="104" t="s">
        <v>67</v>
      </c>
      <c r="AJ8" s="104" t="s">
        <v>67</v>
      </c>
      <c r="AK8" s="104" t="s">
        <v>67</v>
      </c>
      <c r="AL8" s="101" t="s">
        <v>67</v>
      </c>
      <c r="AM8" s="101" t="s">
        <v>67</v>
      </c>
      <c r="AN8" s="101"/>
      <c r="AO8" s="101" t="s">
        <v>67</v>
      </c>
      <c r="AP8" s="101" t="s">
        <v>67</v>
      </c>
      <c r="AQ8" s="101" t="s">
        <v>67</v>
      </c>
    </row>
    <row r="9" spans="1:43" customFormat="1">
      <c r="A9" s="45" t="s">
        <v>68</v>
      </c>
      <c r="B9" s="101">
        <v>24990</v>
      </c>
      <c r="C9" s="101">
        <v>1408</v>
      </c>
      <c r="D9" s="101"/>
      <c r="E9" s="101">
        <v>21888</v>
      </c>
      <c r="F9" s="101">
        <v>514</v>
      </c>
      <c r="G9" s="101">
        <v>1178</v>
      </c>
      <c r="H9" s="101">
        <v>24716</v>
      </c>
      <c r="I9" s="101">
        <v>1408</v>
      </c>
      <c r="J9" s="101">
        <v>46</v>
      </c>
      <c r="K9" s="101">
        <v>21614</v>
      </c>
      <c r="L9" s="101">
        <v>516</v>
      </c>
      <c r="M9" s="101">
        <v>1178</v>
      </c>
      <c r="N9" s="101">
        <v>64519</v>
      </c>
      <c r="O9" s="101">
        <v>1362</v>
      </c>
      <c r="P9" s="101"/>
      <c r="Q9" s="101">
        <v>58075</v>
      </c>
      <c r="R9" s="101">
        <v>995</v>
      </c>
      <c r="S9" s="101">
        <v>4087</v>
      </c>
      <c r="T9" s="102">
        <v>137925</v>
      </c>
      <c r="U9" s="102">
        <v>1591</v>
      </c>
      <c r="V9" s="101"/>
      <c r="W9" s="102">
        <v>58075</v>
      </c>
      <c r="X9" s="101">
        <v>2000</v>
      </c>
      <c r="Y9" s="101">
        <v>76000</v>
      </c>
      <c r="Z9" s="103" t="s">
        <v>62</v>
      </c>
      <c r="AA9" s="103" t="s">
        <v>62</v>
      </c>
      <c r="AB9" s="103"/>
      <c r="AC9" s="103" t="s">
        <v>62</v>
      </c>
      <c r="AD9" s="103" t="s">
        <v>62</v>
      </c>
      <c r="AE9" s="103" t="s">
        <v>62</v>
      </c>
      <c r="AF9" s="104" t="s">
        <v>67</v>
      </c>
      <c r="AG9" s="104" t="s">
        <v>67</v>
      </c>
      <c r="AH9" s="105"/>
      <c r="AI9" s="104" t="s">
        <v>67</v>
      </c>
      <c r="AJ9" s="104" t="s">
        <v>67</v>
      </c>
      <c r="AK9" s="104" t="s">
        <v>67</v>
      </c>
      <c r="AL9" s="101" t="s">
        <v>67</v>
      </c>
      <c r="AM9" s="101" t="s">
        <v>67</v>
      </c>
      <c r="AN9" s="101"/>
      <c r="AO9" s="101" t="s">
        <v>67</v>
      </c>
      <c r="AP9" s="101" t="s">
        <v>67</v>
      </c>
      <c r="AQ9" s="101" t="s">
        <v>67</v>
      </c>
    </row>
    <row r="10" spans="1:43" customFormat="1" ht="31.5">
      <c r="A10" s="45" t="s">
        <v>69</v>
      </c>
      <c r="B10" s="101" t="s">
        <v>62</v>
      </c>
      <c r="C10" s="101" t="s">
        <v>62</v>
      </c>
      <c r="D10" s="101" t="s">
        <v>62</v>
      </c>
      <c r="E10" s="101" t="s">
        <v>62</v>
      </c>
      <c r="F10" s="101" t="s">
        <v>62</v>
      </c>
      <c r="G10" s="101" t="s">
        <v>62</v>
      </c>
      <c r="H10" s="101" t="s">
        <v>62</v>
      </c>
      <c r="I10" s="101" t="s">
        <v>62</v>
      </c>
      <c r="J10" s="101" t="s">
        <v>62</v>
      </c>
      <c r="K10" s="101" t="s">
        <v>62</v>
      </c>
      <c r="L10" s="101" t="s">
        <v>62</v>
      </c>
      <c r="M10" s="101" t="s">
        <v>62</v>
      </c>
      <c r="N10" s="101" t="s">
        <v>62</v>
      </c>
      <c r="O10" s="101" t="s">
        <v>62</v>
      </c>
      <c r="P10" s="101" t="s">
        <v>62</v>
      </c>
      <c r="Q10" s="101" t="s">
        <v>62</v>
      </c>
      <c r="R10" s="101" t="s">
        <v>62</v>
      </c>
      <c r="S10" s="101" t="s">
        <v>62</v>
      </c>
      <c r="T10" s="101" t="s">
        <v>62</v>
      </c>
      <c r="U10" s="101" t="s">
        <v>62</v>
      </c>
      <c r="V10" s="101" t="s">
        <v>62</v>
      </c>
      <c r="W10" s="101" t="s">
        <v>62</v>
      </c>
      <c r="X10" s="101" t="s">
        <v>62</v>
      </c>
      <c r="Y10" s="101" t="s">
        <v>62</v>
      </c>
      <c r="Z10" s="103" t="s">
        <v>62</v>
      </c>
      <c r="AA10" s="103" t="s">
        <v>62</v>
      </c>
      <c r="AB10" s="103" t="s">
        <v>62</v>
      </c>
      <c r="AC10" s="103" t="s">
        <v>62</v>
      </c>
      <c r="AD10" s="103" t="s">
        <v>62</v>
      </c>
      <c r="AE10" s="103" t="s">
        <v>62</v>
      </c>
      <c r="AF10" s="104" t="s">
        <v>67</v>
      </c>
      <c r="AG10" s="104" t="s">
        <v>67</v>
      </c>
      <c r="AH10" s="104" t="s">
        <v>67</v>
      </c>
      <c r="AI10" s="104" t="s">
        <v>67</v>
      </c>
      <c r="AJ10" s="104" t="s">
        <v>67</v>
      </c>
      <c r="AK10" s="104" t="s">
        <v>67</v>
      </c>
      <c r="AL10" s="101" t="s">
        <v>67</v>
      </c>
      <c r="AM10" s="101" t="s">
        <v>67</v>
      </c>
      <c r="AN10" s="101" t="s">
        <v>67</v>
      </c>
      <c r="AO10" s="101" t="s">
        <v>67</v>
      </c>
      <c r="AP10" s="101" t="s">
        <v>67</v>
      </c>
      <c r="AQ10" s="101" t="s">
        <v>67</v>
      </c>
    </row>
    <row r="11" spans="1:43" customFormat="1">
      <c r="A11" s="45" t="s">
        <v>70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1"/>
      <c r="O11" s="101"/>
      <c r="P11" s="101"/>
      <c r="Q11" s="101"/>
      <c r="R11" s="101"/>
      <c r="S11" s="101"/>
      <c r="T11" s="106"/>
      <c r="U11" s="106"/>
      <c r="V11" s="106"/>
      <c r="W11" s="106"/>
      <c r="X11" s="106"/>
      <c r="Y11" s="106"/>
      <c r="Z11" s="103"/>
      <c r="AA11" s="103"/>
      <c r="AB11" s="103"/>
      <c r="AC11" s="103"/>
      <c r="AD11" s="103"/>
      <c r="AE11" s="103"/>
      <c r="AF11" s="105"/>
      <c r="AG11" s="105"/>
      <c r="AH11" s="107"/>
      <c r="AI11" s="105"/>
      <c r="AJ11" s="105"/>
      <c r="AK11" s="105"/>
      <c r="AL11" s="101"/>
      <c r="AM11" s="101"/>
      <c r="AN11" s="101"/>
      <c r="AO11" s="101"/>
      <c r="AP11" s="101"/>
      <c r="AQ11" s="101"/>
    </row>
    <row r="12" spans="1:43" customFormat="1" ht="31.5">
      <c r="A12" s="45" t="s">
        <v>71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1"/>
      <c r="O12" s="101"/>
      <c r="P12" s="101"/>
      <c r="Q12" s="101"/>
      <c r="R12" s="101"/>
      <c r="S12" s="101"/>
      <c r="T12" s="106"/>
      <c r="U12" s="106"/>
      <c r="V12" s="106"/>
      <c r="W12" s="106"/>
      <c r="X12" s="106"/>
      <c r="Y12" s="106"/>
      <c r="Z12" s="103"/>
      <c r="AA12" s="103"/>
      <c r="AB12" s="103"/>
      <c r="AC12" s="103"/>
      <c r="AD12" s="103"/>
      <c r="AE12" s="103"/>
      <c r="AF12" s="105"/>
      <c r="AG12" s="105"/>
      <c r="AH12" s="107"/>
      <c r="AI12" s="105"/>
      <c r="AJ12" s="105"/>
      <c r="AK12" s="105"/>
      <c r="AL12" s="101"/>
      <c r="AM12" s="101"/>
      <c r="AN12" s="101"/>
      <c r="AO12" s="101"/>
      <c r="AP12" s="101"/>
      <c r="AQ12" s="101"/>
    </row>
    <row r="13" spans="1:43" customFormat="1">
      <c r="A13" s="45" t="s">
        <v>72</v>
      </c>
      <c r="B13" s="101" t="s">
        <v>62</v>
      </c>
      <c r="C13" s="101" t="s">
        <v>62</v>
      </c>
      <c r="D13" s="101" t="s">
        <v>62</v>
      </c>
      <c r="E13" s="101" t="s">
        <v>62</v>
      </c>
      <c r="F13" s="101" t="s">
        <v>62</v>
      </c>
      <c r="G13" s="101" t="s">
        <v>62</v>
      </c>
      <c r="H13" s="101" t="s">
        <v>62</v>
      </c>
      <c r="I13" s="101" t="s">
        <v>62</v>
      </c>
      <c r="J13" s="101" t="s">
        <v>62</v>
      </c>
      <c r="K13" s="101" t="s">
        <v>62</v>
      </c>
      <c r="L13" s="101" t="s">
        <v>62</v>
      </c>
      <c r="M13" s="101" t="s">
        <v>62</v>
      </c>
      <c r="N13" s="101" t="s">
        <v>62</v>
      </c>
      <c r="O13" s="101" t="s">
        <v>62</v>
      </c>
      <c r="P13" s="101" t="s">
        <v>62</v>
      </c>
      <c r="Q13" s="101" t="s">
        <v>62</v>
      </c>
      <c r="R13" s="101" t="s">
        <v>62</v>
      </c>
      <c r="S13" s="101" t="s">
        <v>62</v>
      </c>
      <c r="T13" s="101" t="s">
        <v>62</v>
      </c>
      <c r="U13" s="101" t="s">
        <v>62</v>
      </c>
      <c r="V13" s="101" t="s">
        <v>62</v>
      </c>
      <c r="W13" s="101" t="s">
        <v>62</v>
      </c>
      <c r="X13" s="101" t="s">
        <v>62</v>
      </c>
      <c r="Y13" s="101" t="s">
        <v>62</v>
      </c>
      <c r="Z13" s="103" t="s">
        <v>62</v>
      </c>
      <c r="AA13" s="103" t="s">
        <v>62</v>
      </c>
      <c r="AB13" s="103" t="s">
        <v>62</v>
      </c>
      <c r="AC13" s="103" t="s">
        <v>62</v>
      </c>
      <c r="AD13" s="103" t="s">
        <v>62</v>
      </c>
      <c r="AE13" s="103" t="s">
        <v>62</v>
      </c>
      <c r="AF13" s="104" t="s">
        <v>67</v>
      </c>
      <c r="AG13" s="104" t="s">
        <v>67</v>
      </c>
      <c r="AH13" s="104" t="s">
        <v>67</v>
      </c>
      <c r="AI13" s="104" t="s">
        <v>67</v>
      </c>
      <c r="AJ13" s="104" t="s">
        <v>67</v>
      </c>
      <c r="AK13" s="104" t="s">
        <v>67</v>
      </c>
      <c r="AL13" s="101" t="s">
        <v>67</v>
      </c>
      <c r="AM13" s="101" t="s">
        <v>67</v>
      </c>
      <c r="AN13" s="101" t="s">
        <v>67</v>
      </c>
      <c r="AO13" s="101" t="s">
        <v>67</v>
      </c>
      <c r="AP13" s="101" t="s">
        <v>67</v>
      </c>
      <c r="AQ13" s="101" t="s">
        <v>67</v>
      </c>
    </row>
    <row r="14" spans="1:43" customFormat="1" ht="31.5">
      <c r="A14" s="45" t="s">
        <v>73</v>
      </c>
      <c r="B14" s="101" t="s">
        <v>62</v>
      </c>
      <c r="C14" s="101" t="s">
        <v>62</v>
      </c>
      <c r="D14" s="101" t="s">
        <v>62</v>
      </c>
      <c r="E14" s="101" t="s">
        <v>62</v>
      </c>
      <c r="F14" s="101" t="s">
        <v>62</v>
      </c>
      <c r="G14" s="101" t="s">
        <v>62</v>
      </c>
      <c r="H14" s="101" t="s">
        <v>62</v>
      </c>
      <c r="I14" s="101" t="s">
        <v>62</v>
      </c>
      <c r="J14" s="101" t="s">
        <v>62</v>
      </c>
      <c r="K14" s="101" t="s">
        <v>62</v>
      </c>
      <c r="L14" s="101" t="s">
        <v>62</v>
      </c>
      <c r="M14" s="101" t="s">
        <v>62</v>
      </c>
      <c r="N14" s="101" t="s">
        <v>62</v>
      </c>
      <c r="O14" s="101" t="s">
        <v>62</v>
      </c>
      <c r="P14" s="101" t="s">
        <v>62</v>
      </c>
      <c r="Q14" s="101" t="s">
        <v>62</v>
      </c>
      <c r="R14" s="101" t="s">
        <v>62</v>
      </c>
      <c r="S14" s="101" t="s">
        <v>62</v>
      </c>
      <c r="T14" s="101" t="s">
        <v>62</v>
      </c>
      <c r="U14" s="101" t="s">
        <v>62</v>
      </c>
      <c r="V14" s="101" t="s">
        <v>62</v>
      </c>
      <c r="W14" s="101" t="s">
        <v>62</v>
      </c>
      <c r="X14" s="101" t="s">
        <v>62</v>
      </c>
      <c r="Y14" s="101" t="s">
        <v>62</v>
      </c>
      <c r="Z14" s="103" t="s">
        <v>62</v>
      </c>
      <c r="AA14" s="103" t="s">
        <v>62</v>
      </c>
      <c r="AB14" s="103" t="s">
        <v>62</v>
      </c>
      <c r="AC14" s="103" t="s">
        <v>62</v>
      </c>
      <c r="AD14" s="103" t="s">
        <v>62</v>
      </c>
      <c r="AE14" s="103" t="s">
        <v>62</v>
      </c>
      <c r="AF14" s="104" t="s">
        <v>67</v>
      </c>
      <c r="AG14" s="104" t="s">
        <v>67</v>
      </c>
      <c r="AH14" s="104" t="s">
        <v>67</v>
      </c>
      <c r="AI14" s="104" t="s">
        <v>67</v>
      </c>
      <c r="AJ14" s="104" t="s">
        <v>67</v>
      </c>
      <c r="AK14" s="104" t="s">
        <v>67</v>
      </c>
      <c r="AL14" s="101" t="s">
        <v>67</v>
      </c>
      <c r="AM14" s="101" t="s">
        <v>67</v>
      </c>
      <c r="AN14" s="101" t="s">
        <v>67</v>
      </c>
      <c r="AO14" s="101" t="s">
        <v>67</v>
      </c>
      <c r="AP14" s="101" t="s">
        <v>67</v>
      </c>
      <c r="AQ14" s="101" t="s">
        <v>67</v>
      </c>
    </row>
    <row r="15" spans="1:43" customFormat="1" ht="31.5">
      <c r="A15" s="45" t="s">
        <v>74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1"/>
      <c r="O15" s="101"/>
      <c r="P15" s="101"/>
      <c r="Q15" s="101"/>
      <c r="R15" s="101"/>
      <c r="S15" s="101"/>
      <c r="T15" s="106"/>
      <c r="U15" s="106"/>
      <c r="V15" s="106"/>
      <c r="W15" s="106"/>
      <c r="X15" s="106"/>
      <c r="Y15" s="106"/>
      <c r="Z15" s="103"/>
      <c r="AA15" s="103"/>
      <c r="AB15" s="103"/>
      <c r="AC15" s="103"/>
      <c r="AD15" s="103"/>
      <c r="AE15" s="103"/>
      <c r="AF15" s="105"/>
      <c r="AG15" s="105"/>
      <c r="AH15" s="107"/>
      <c r="AI15" s="105"/>
      <c r="AJ15" s="105"/>
      <c r="AK15" s="105"/>
      <c r="AL15" s="101"/>
      <c r="AM15" s="101"/>
      <c r="AN15" s="101"/>
      <c r="AO15" s="101"/>
      <c r="AP15" s="101"/>
      <c r="AQ15" s="101"/>
    </row>
    <row r="16" spans="1:43" customFormat="1" ht="31.5">
      <c r="A16" s="45" t="s">
        <v>75</v>
      </c>
      <c r="B16" s="101">
        <v>55031900</v>
      </c>
      <c r="C16" s="101">
        <v>14517586</v>
      </c>
      <c r="D16" s="101">
        <v>40840</v>
      </c>
      <c r="E16" s="101">
        <v>3633239</v>
      </c>
      <c r="F16" s="101">
        <v>34570126</v>
      </c>
      <c r="G16" s="101">
        <v>1425350</v>
      </c>
      <c r="H16" s="101">
        <v>62000460</v>
      </c>
      <c r="I16" s="101">
        <v>14967085</v>
      </c>
      <c r="J16" s="101">
        <v>39796</v>
      </c>
      <c r="K16" s="101">
        <v>3995590</v>
      </c>
      <c r="L16" s="101">
        <v>41036784</v>
      </c>
      <c r="M16" s="101">
        <v>1694976</v>
      </c>
      <c r="N16" s="101">
        <v>72913556</v>
      </c>
      <c r="O16" s="101">
        <v>16522263</v>
      </c>
      <c r="P16" s="101">
        <v>23287</v>
      </c>
      <c r="Q16" s="101">
        <v>4095893</v>
      </c>
      <c r="R16" s="101">
        <v>46437007</v>
      </c>
      <c r="S16" s="101">
        <v>1877241</v>
      </c>
      <c r="T16" s="102">
        <v>80384681</v>
      </c>
      <c r="U16" s="102">
        <v>17745697</v>
      </c>
      <c r="V16" s="102">
        <v>96970</v>
      </c>
      <c r="W16" s="102">
        <v>5443965</v>
      </c>
      <c r="X16" s="101">
        <v>50454000</v>
      </c>
      <c r="Y16" s="102">
        <v>2497031</v>
      </c>
      <c r="Z16" s="103">
        <v>83699030</v>
      </c>
      <c r="AA16" s="103">
        <v>15241895</v>
      </c>
      <c r="AB16" s="103">
        <v>98227</v>
      </c>
      <c r="AC16" s="103">
        <v>5777180</v>
      </c>
      <c r="AD16" s="103">
        <v>55825784</v>
      </c>
      <c r="AE16" s="103">
        <v>2742100</v>
      </c>
      <c r="AF16" s="104">
        <v>105050640</v>
      </c>
      <c r="AG16" s="104">
        <v>20552951</v>
      </c>
      <c r="AH16" s="104">
        <v>223066</v>
      </c>
      <c r="AI16" s="104">
        <v>9582578</v>
      </c>
      <c r="AJ16" s="104">
        <v>67478640</v>
      </c>
      <c r="AK16" s="104">
        <v>3218141</v>
      </c>
      <c r="AL16" s="101">
        <v>142543585</v>
      </c>
      <c r="AM16" s="101">
        <v>32286414</v>
      </c>
      <c r="AN16" s="101">
        <v>231827</v>
      </c>
      <c r="AO16" s="101">
        <v>17912282</v>
      </c>
      <c r="AP16" s="101">
        <v>83750463</v>
      </c>
      <c r="AQ16" s="101">
        <v>4330985</v>
      </c>
    </row>
    <row r="17" spans="1:43" customFormat="1">
      <c r="A17" s="45" t="s">
        <v>76</v>
      </c>
      <c r="B17" s="101">
        <v>28729582</v>
      </c>
      <c r="C17" s="101">
        <v>8804492</v>
      </c>
      <c r="D17" s="101">
        <v>6269</v>
      </c>
      <c r="E17" s="101">
        <v>2722844</v>
      </c>
      <c r="F17" s="101">
        <v>16063133</v>
      </c>
      <c r="G17" s="101">
        <v>893688</v>
      </c>
      <c r="H17" s="101">
        <v>33534320</v>
      </c>
      <c r="I17" s="101">
        <v>8795281</v>
      </c>
      <c r="J17" s="101">
        <v>7869</v>
      </c>
      <c r="K17" s="101">
        <v>2960409</v>
      </c>
      <c r="L17" s="101">
        <v>20687715</v>
      </c>
      <c r="M17" s="101">
        <v>1080284</v>
      </c>
      <c r="N17" s="101">
        <v>37878597</v>
      </c>
      <c r="O17" s="101">
        <v>9835873</v>
      </c>
      <c r="P17" s="101">
        <v>8087</v>
      </c>
      <c r="Q17" s="101">
        <v>3011714</v>
      </c>
      <c r="R17" s="101">
        <v>23780784</v>
      </c>
      <c r="S17" s="101">
        <v>1236297</v>
      </c>
      <c r="T17" s="102">
        <v>43973070</v>
      </c>
      <c r="U17" s="102">
        <v>10880288</v>
      </c>
      <c r="V17" s="102">
        <v>7845</v>
      </c>
      <c r="W17" s="102">
        <v>4351117</v>
      </c>
      <c r="X17" s="101">
        <v>26903000</v>
      </c>
      <c r="Y17" s="102">
        <v>1827189</v>
      </c>
      <c r="Z17" s="103">
        <v>42761366</v>
      </c>
      <c r="AA17" s="103">
        <v>8024115</v>
      </c>
      <c r="AB17" s="103">
        <v>7681</v>
      </c>
      <c r="AC17" s="103">
        <v>4377836</v>
      </c>
      <c r="AD17" s="103">
        <v>28587230</v>
      </c>
      <c r="AE17" s="103">
        <v>1758520</v>
      </c>
      <c r="AF17" s="104">
        <v>60645602</v>
      </c>
      <c r="AG17" s="104">
        <v>12603831</v>
      </c>
      <c r="AH17" s="104">
        <v>7680</v>
      </c>
      <c r="AI17" s="104">
        <v>7789816</v>
      </c>
      <c r="AJ17" s="104">
        <v>38205875</v>
      </c>
      <c r="AK17" s="104">
        <v>2042298</v>
      </c>
      <c r="AL17" s="101">
        <v>88171202</v>
      </c>
      <c r="AM17" s="101">
        <v>21999849</v>
      </c>
      <c r="AN17" s="101">
        <v>18068</v>
      </c>
      <c r="AO17" s="101">
        <v>14831016</v>
      </c>
      <c r="AP17" s="101">
        <v>48502276</v>
      </c>
      <c r="AQ17" s="101">
        <v>2693738</v>
      </c>
    </row>
    <row r="18" spans="1:43" customFormat="1">
      <c r="A18" s="45" t="s">
        <v>77</v>
      </c>
      <c r="B18" s="101">
        <v>186807</v>
      </c>
      <c r="C18" s="101">
        <v>15709</v>
      </c>
      <c r="D18" s="101"/>
      <c r="E18" s="101">
        <v>9747</v>
      </c>
      <c r="F18" s="101">
        <v>154552</v>
      </c>
      <c r="G18" s="101">
        <v>6799</v>
      </c>
      <c r="H18" s="101">
        <v>211994</v>
      </c>
      <c r="I18" s="101">
        <v>16760</v>
      </c>
      <c r="J18" s="101"/>
      <c r="K18" s="101">
        <v>24122</v>
      </c>
      <c r="L18" s="101">
        <v>162837</v>
      </c>
      <c r="M18" s="101">
        <v>8275</v>
      </c>
      <c r="N18" s="101">
        <v>226999</v>
      </c>
      <c r="O18" s="101">
        <v>18002</v>
      </c>
      <c r="P18" s="101"/>
      <c r="Q18" s="101">
        <v>24122</v>
      </c>
      <c r="R18" s="101">
        <v>173635</v>
      </c>
      <c r="S18" s="101">
        <v>11240</v>
      </c>
      <c r="T18" s="102">
        <v>247019</v>
      </c>
      <c r="U18" s="102">
        <v>18002</v>
      </c>
      <c r="V18" s="101"/>
      <c r="W18" s="102">
        <v>24122</v>
      </c>
      <c r="X18" s="101">
        <v>193000</v>
      </c>
      <c r="Y18" s="102">
        <v>11931</v>
      </c>
      <c r="Z18" s="103" t="s">
        <v>62</v>
      </c>
      <c r="AA18" s="103" t="s">
        <v>62</v>
      </c>
      <c r="AB18" s="103" t="s">
        <v>62</v>
      </c>
      <c r="AC18" s="103" t="s">
        <v>62</v>
      </c>
      <c r="AD18" s="103" t="s">
        <v>62</v>
      </c>
      <c r="AE18" s="103" t="s">
        <v>62</v>
      </c>
      <c r="AF18" s="104" t="s">
        <v>67</v>
      </c>
      <c r="AG18" s="104" t="s">
        <v>67</v>
      </c>
      <c r="AH18" s="104" t="s">
        <v>67</v>
      </c>
      <c r="AI18" s="104" t="s">
        <v>67</v>
      </c>
      <c r="AJ18" s="104" t="s">
        <v>67</v>
      </c>
      <c r="AK18" s="104" t="s">
        <v>67</v>
      </c>
      <c r="AL18" s="101" t="s">
        <v>67</v>
      </c>
      <c r="AM18" s="101" t="s">
        <v>67</v>
      </c>
      <c r="AN18" s="101" t="s">
        <v>67</v>
      </c>
      <c r="AO18" s="101" t="s">
        <v>67</v>
      </c>
      <c r="AP18" s="101" t="s">
        <v>67</v>
      </c>
      <c r="AQ18" s="101" t="s">
        <v>67</v>
      </c>
    </row>
    <row r="19" spans="1:43" customFormat="1">
      <c r="A19" s="45" t="s">
        <v>78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1"/>
      <c r="O19" s="101"/>
      <c r="P19" s="101"/>
      <c r="Q19" s="101"/>
      <c r="R19" s="101"/>
      <c r="S19" s="101"/>
      <c r="T19" s="106"/>
      <c r="U19" s="106"/>
      <c r="V19" s="106"/>
      <c r="W19" s="106"/>
      <c r="X19" s="106"/>
      <c r="Y19" s="106"/>
      <c r="Z19" s="103"/>
      <c r="AA19" s="103"/>
      <c r="AB19" s="108"/>
      <c r="AC19" s="103"/>
      <c r="AD19" s="103"/>
      <c r="AE19" s="103"/>
      <c r="AF19" s="107"/>
      <c r="AG19" s="107"/>
      <c r="AH19" s="107"/>
      <c r="AI19" s="107"/>
      <c r="AJ19" s="107"/>
      <c r="AK19" s="107"/>
      <c r="AL19" s="101"/>
      <c r="AM19" s="101"/>
      <c r="AN19" s="101"/>
      <c r="AO19" s="101"/>
      <c r="AP19" s="101"/>
      <c r="AQ19" s="101"/>
    </row>
    <row r="20" spans="1:43" customFormat="1" ht="31.5">
      <c r="A20" s="45" t="s">
        <v>79</v>
      </c>
      <c r="B20" s="101">
        <v>623118</v>
      </c>
      <c r="C20" s="101">
        <v>57034</v>
      </c>
      <c r="D20" s="101"/>
      <c r="E20" s="101">
        <v>23963</v>
      </c>
      <c r="F20" s="101">
        <v>530937</v>
      </c>
      <c r="G20" s="101">
        <v>8846</v>
      </c>
      <c r="H20" s="101">
        <v>667536</v>
      </c>
      <c r="I20" s="101">
        <v>56786</v>
      </c>
      <c r="J20" s="101"/>
      <c r="K20" s="101">
        <v>24941</v>
      </c>
      <c r="L20" s="101">
        <v>577333</v>
      </c>
      <c r="M20" s="101">
        <v>8430</v>
      </c>
      <c r="N20" s="101">
        <v>710512</v>
      </c>
      <c r="O20" s="101">
        <v>57752</v>
      </c>
      <c r="P20" s="101"/>
      <c r="Q20" s="101">
        <v>31483</v>
      </c>
      <c r="R20" s="101">
        <v>612466</v>
      </c>
      <c r="S20" s="101">
        <v>8765</v>
      </c>
      <c r="T20" s="102">
        <v>787695</v>
      </c>
      <c r="U20" s="102">
        <v>67923</v>
      </c>
      <c r="V20" s="101"/>
      <c r="W20" s="102">
        <v>35056</v>
      </c>
      <c r="X20" s="101">
        <v>676000</v>
      </c>
      <c r="Y20" s="101">
        <v>9000</v>
      </c>
      <c r="Z20" s="103">
        <v>886418</v>
      </c>
      <c r="AA20" s="103">
        <v>65306</v>
      </c>
      <c r="AB20" s="103"/>
      <c r="AC20" s="103">
        <v>46520</v>
      </c>
      <c r="AD20" s="103">
        <v>765827</v>
      </c>
      <c r="AE20" s="103">
        <v>8765</v>
      </c>
      <c r="AF20" s="104">
        <v>1472160</v>
      </c>
      <c r="AG20" s="104">
        <v>365583</v>
      </c>
      <c r="AH20" s="104" t="s">
        <v>67</v>
      </c>
      <c r="AI20" s="104">
        <v>160610</v>
      </c>
      <c r="AJ20" s="104">
        <v>899883</v>
      </c>
      <c r="AK20" s="104">
        <v>45975</v>
      </c>
      <c r="AL20" s="101">
        <v>1470767</v>
      </c>
      <c r="AM20" s="101">
        <v>378675</v>
      </c>
      <c r="AN20" s="101" t="s">
        <v>67</v>
      </c>
      <c r="AO20" s="101" t="s">
        <v>67</v>
      </c>
      <c r="AP20" s="101">
        <v>891778</v>
      </c>
      <c r="AQ20" s="101">
        <v>44386</v>
      </c>
    </row>
    <row r="21" spans="1:43" customFormat="1">
      <c r="A21" s="45" t="s">
        <v>80</v>
      </c>
      <c r="B21" s="101">
        <v>86182</v>
      </c>
      <c r="C21" s="101">
        <v>63539</v>
      </c>
      <c r="D21" s="101"/>
      <c r="E21" s="101">
        <v>1845</v>
      </c>
      <c r="F21" s="101">
        <v>20771</v>
      </c>
      <c r="G21" s="101"/>
      <c r="H21" s="101">
        <v>109025</v>
      </c>
      <c r="I21" s="101">
        <v>63540</v>
      </c>
      <c r="J21" s="101"/>
      <c r="K21" s="101">
        <v>3038</v>
      </c>
      <c r="L21" s="101">
        <v>42447</v>
      </c>
      <c r="M21" s="101"/>
      <c r="N21" s="101">
        <v>111882</v>
      </c>
      <c r="O21" s="101">
        <v>63539</v>
      </c>
      <c r="P21" s="101"/>
      <c r="Q21" s="101">
        <v>3741</v>
      </c>
      <c r="R21" s="101">
        <v>42692</v>
      </c>
      <c r="S21" s="101">
        <v>1910</v>
      </c>
      <c r="T21" s="102">
        <v>111880</v>
      </c>
      <c r="U21" s="102">
        <v>63539</v>
      </c>
      <c r="V21" s="101"/>
      <c r="W21" s="102">
        <v>3741</v>
      </c>
      <c r="X21" s="101">
        <v>43000</v>
      </c>
      <c r="Y21" s="101">
        <v>2000</v>
      </c>
      <c r="Z21" s="103" t="s">
        <v>62</v>
      </c>
      <c r="AA21" s="103" t="s">
        <v>62</v>
      </c>
      <c r="AB21" s="103"/>
      <c r="AC21" s="103" t="s">
        <v>62</v>
      </c>
      <c r="AD21" s="103" t="s">
        <v>62</v>
      </c>
      <c r="AE21" s="103" t="s">
        <v>62</v>
      </c>
      <c r="AF21" s="104" t="s">
        <v>67</v>
      </c>
      <c r="AG21" s="104" t="s">
        <v>67</v>
      </c>
      <c r="AH21" s="107"/>
      <c r="AI21" s="104" t="s">
        <v>67</v>
      </c>
      <c r="AJ21" s="104" t="s">
        <v>67</v>
      </c>
      <c r="AK21" s="104" t="s">
        <v>67</v>
      </c>
      <c r="AL21" s="101" t="s">
        <v>67</v>
      </c>
      <c r="AM21" s="101" t="s">
        <v>67</v>
      </c>
      <c r="AN21" s="101"/>
      <c r="AO21" s="101" t="s">
        <v>67</v>
      </c>
      <c r="AP21" s="101" t="s">
        <v>67</v>
      </c>
      <c r="AQ21" s="101" t="s">
        <v>67</v>
      </c>
    </row>
    <row r="22" spans="1:43" customFormat="1" ht="31.5">
      <c r="A22" s="45" t="s">
        <v>81</v>
      </c>
      <c r="B22" s="101">
        <v>582229</v>
      </c>
      <c r="C22" s="101">
        <v>404902</v>
      </c>
      <c r="D22" s="101">
        <v>2158</v>
      </c>
      <c r="E22" s="101">
        <v>35560</v>
      </c>
      <c r="F22" s="101">
        <v>120131</v>
      </c>
      <c r="G22" s="101">
        <v>13397</v>
      </c>
      <c r="H22" s="101">
        <v>596341</v>
      </c>
      <c r="I22" s="101">
        <v>404310</v>
      </c>
      <c r="J22" s="101">
        <v>1566</v>
      </c>
      <c r="K22" s="101">
        <v>35560</v>
      </c>
      <c r="L22" s="101">
        <v>146538</v>
      </c>
      <c r="M22" s="101">
        <v>9836</v>
      </c>
      <c r="N22" s="101">
        <v>593786</v>
      </c>
      <c r="O22" s="101">
        <v>404201</v>
      </c>
      <c r="P22" s="101">
        <v>1566</v>
      </c>
      <c r="Q22" s="101">
        <v>35520</v>
      </c>
      <c r="R22" s="101">
        <v>143715</v>
      </c>
      <c r="S22" s="101">
        <v>10253</v>
      </c>
      <c r="T22" s="102">
        <v>599598</v>
      </c>
      <c r="U22" s="102">
        <v>404201</v>
      </c>
      <c r="V22" s="102">
        <v>1566</v>
      </c>
      <c r="W22" s="102">
        <v>33879</v>
      </c>
      <c r="X22" s="101">
        <v>151000</v>
      </c>
      <c r="Y22" s="101">
        <v>10000</v>
      </c>
      <c r="Z22" s="103" t="s">
        <v>62</v>
      </c>
      <c r="AA22" s="103" t="s">
        <v>62</v>
      </c>
      <c r="AB22" s="103" t="s">
        <v>62</v>
      </c>
      <c r="AC22" s="103" t="s">
        <v>62</v>
      </c>
      <c r="AD22" s="103" t="s">
        <v>62</v>
      </c>
      <c r="AE22" s="103" t="s">
        <v>62</v>
      </c>
      <c r="AF22" s="104" t="s">
        <v>67</v>
      </c>
      <c r="AG22" s="104" t="s">
        <v>67</v>
      </c>
      <c r="AH22" s="104" t="s">
        <v>67</v>
      </c>
      <c r="AI22" s="104" t="s">
        <v>67</v>
      </c>
      <c r="AJ22" s="104" t="s">
        <v>67</v>
      </c>
      <c r="AK22" s="104" t="s">
        <v>67</v>
      </c>
      <c r="AL22" s="101" t="s">
        <v>67</v>
      </c>
      <c r="AM22" s="101" t="s">
        <v>67</v>
      </c>
      <c r="AN22" s="101" t="s">
        <v>67</v>
      </c>
      <c r="AO22" s="101" t="s">
        <v>67</v>
      </c>
      <c r="AP22" s="101" t="s">
        <v>67</v>
      </c>
      <c r="AQ22" s="101" t="s">
        <v>67</v>
      </c>
    </row>
    <row r="23" spans="1:43" customFormat="1" ht="78.75">
      <c r="A23" s="45" t="s">
        <v>82</v>
      </c>
      <c r="B23" s="101">
        <v>111337</v>
      </c>
      <c r="C23" s="101">
        <v>40892</v>
      </c>
      <c r="D23" s="101"/>
      <c r="E23" s="101">
        <v>3863</v>
      </c>
      <c r="F23" s="101">
        <v>61224</v>
      </c>
      <c r="G23" s="101">
        <v>5085</v>
      </c>
      <c r="H23" s="101">
        <v>111501</v>
      </c>
      <c r="I23" s="101">
        <v>40892</v>
      </c>
      <c r="J23" s="101"/>
      <c r="K23" s="101">
        <v>3863</v>
      </c>
      <c r="L23" s="101">
        <v>61628</v>
      </c>
      <c r="M23" s="101">
        <v>5085</v>
      </c>
      <c r="N23" s="101">
        <v>110803</v>
      </c>
      <c r="O23" s="101">
        <v>40892</v>
      </c>
      <c r="P23" s="101"/>
      <c r="Q23" s="101">
        <v>3863</v>
      </c>
      <c r="R23" s="101">
        <v>60942</v>
      </c>
      <c r="S23" s="101">
        <v>5085</v>
      </c>
      <c r="T23" s="102">
        <v>116165</v>
      </c>
      <c r="U23" s="102">
        <v>40892</v>
      </c>
      <c r="V23" s="101"/>
      <c r="W23" s="102">
        <v>3863</v>
      </c>
      <c r="X23" s="101">
        <v>66000</v>
      </c>
      <c r="Y23" s="101">
        <v>5000</v>
      </c>
      <c r="Z23" s="103" t="s">
        <v>62</v>
      </c>
      <c r="AA23" s="103" t="s">
        <v>62</v>
      </c>
      <c r="AB23" s="103"/>
      <c r="AC23" s="103" t="s">
        <v>62</v>
      </c>
      <c r="AD23" s="103" t="s">
        <v>62</v>
      </c>
      <c r="AE23" s="103" t="s">
        <v>62</v>
      </c>
      <c r="AF23" s="104" t="s">
        <v>67</v>
      </c>
      <c r="AG23" s="104" t="s">
        <v>67</v>
      </c>
      <c r="AH23" s="107"/>
      <c r="AI23" s="104" t="s">
        <v>67</v>
      </c>
      <c r="AJ23" s="104" t="s">
        <v>67</v>
      </c>
      <c r="AK23" s="104" t="s">
        <v>67</v>
      </c>
      <c r="AL23" s="101" t="s">
        <v>67</v>
      </c>
      <c r="AM23" s="101" t="s">
        <v>67</v>
      </c>
      <c r="AN23" s="101"/>
      <c r="AO23" s="101" t="s">
        <v>67</v>
      </c>
      <c r="AP23" s="101" t="s">
        <v>67</v>
      </c>
      <c r="AQ23" s="101" t="s">
        <v>67</v>
      </c>
    </row>
    <row r="24" spans="1:43" customFormat="1" ht="31.5">
      <c r="A24" s="45" t="s">
        <v>83</v>
      </c>
      <c r="B24" s="101">
        <v>1686435</v>
      </c>
      <c r="C24" s="101">
        <v>200656</v>
      </c>
      <c r="D24" s="101"/>
      <c r="E24" s="101">
        <v>17669</v>
      </c>
      <c r="F24" s="101">
        <v>1441348</v>
      </c>
      <c r="G24" s="101">
        <v>21854</v>
      </c>
      <c r="H24" s="101">
        <v>1826272</v>
      </c>
      <c r="I24" s="101">
        <v>202170</v>
      </c>
      <c r="J24" s="101"/>
      <c r="K24" s="101">
        <v>22604</v>
      </c>
      <c r="L24" s="101">
        <v>1579644</v>
      </c>
      <c r="M24" s="101">
        <v>21854</v>
      </c>
      <c r="N24" s="101">
        <v>1810246</v>
      </c>
      <c r="O24" s="101">
        <v>203831</v>
      </c>
      <c r="P24" s="101"/>
      <c r="Q24" s="101">
        <v>28322</v>
      </c>
      <c r="R24" s="101">
        <v>1574943</v>
      </c>
      <c r="S24" s="101">
        <v>3150</v>
      </c>
      <c r="T24" s="102">
        <v>1899116</v>
      </c>
      <c r="U24" s="102">
        <v>242144</v>
      </c>
      <c r="V24" s="101"/>
      <c r="W24" s="102">
        <v>47700</v>
      </c>
      <c r="X24" s="101">
        <v>1606000</v>
      </c>
      <c r="Y24" s="101">
        <v>3000</v>
      </c>
      <c r="Z24" s="103">
        <v>2676492</v>
      </c>
      <c r="AA24" s="103">
        <v>356211</v>
      </c>
      <c r="AB24" s="103"/>
      <c r="AC24" s="103">
        <v>55440</v>
      </c>
      <c r="AD24" s="103">
        <v>2261691</v>
      </c>
      <c r="AE24" s="103" t="s">
        <v>62</v>
      </c>
      <c r="AF24" s="104">
        <v>3094750</v>
      </c>
      <c r="AG24" s="104">
        <v>472011</v>
      </c>
      <c r="AH24" s="107"/>
      <c r="AI24" s="104">
        <v>60419</v>
      </c>
      <c r="AJ24" s="104">
        <v>2559192</v>
      </c>
      <c r="AK24" s="104" t="s">
        <v>67</v>
      </c>
      <c r="AL24" s="101">
        <v>3959961</v>
      </c>
      <c r="AM24" s="101">
        <v>475850</v>
      </c>
      <c r="AN24" s="101"/>
      <c r="AO24" s="101">
        <v>64072</v>
      </c>
      <c r="AP24" s="101">
        <v>3416911</v>
      </c>
      <c r="AQ24" s="101" t="s">
        <v>67</v>
      </c>
    </row>
    <row r="25" spans="1:43" customFormat="1" ht="47.25">
      <c r="A25" s="45" t="s">
        <v>84</v>
      </c>
      <c r="B25" s="101">
        <v>3353</v>
      </c>
      <c r="C25" s="101">
        <v>2246</v>
      </c>
      <c r="D25" s="101"/>
      <c r="E25" s="101"/>
      <c r="F25" s="101">
        <v>967</v>
      </c>
      <c r="G25" s="101"/>
      <c r="H25" s="101">
        <v>3126</v>
      </c>
      <c r="I25" s="101">
        <v>2149</v>
      </c>
      <c r="J25" s="101"/>
      <c r="K25" s="101"/>
      <c r="L25" s="101">
        <v>837</v>
      </c>
      <c r="M25" s="101"/>
      <c r="N25" s="101"/>
      <c r="O25" s="101"/>
      <c r="P25" s="101"/>
      <c r="Q25" s="101"/>
      <c r="R25" s="101"/>
      <c r="S25" s="101"/>
      <c r="T25" s="106"/>
      <c r="U25" s="106"/>
      <c r="V25" s="106"/>
      <c r="W25" s="106"/>
      <c r="X25" s="106"/>
      <c r="Y25" s="106"/>
      <c r="Z25" s="103"/>
      <c r="AA25" s="103"/>
      <c r="AB25" s="103"/>
      <c r="AC25" s="103"/>
      <c r="AD25" s="103"/>
      <c r="AE25" s="103"/>
      <c r="AF25" s="105"/>
      <c r="AG25" s="105"/>
      <c r="AH25" s="107"/>
      <c r="AI25" s="105"/>
      <c r="AJ25" s="105"/>
      <c r="AK25" s="105"/>
      <c r="AL25" s="101"/>
      <c r="AM25" s="101"/>
      <c r="AN25" s="101"/>
      <c r="AO25" s="101"/>
      <c r="AP25" s="101"/>
      <c r="AQ25" s="101"/>
    </row>
    <row r="26" spans="1:43" customFormat="1" ht="31.5">
      <c r="A26" s="4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1"/>
      <c r="O26" s="101"/>
      <c r="P26" s="101"/>
      <c r="Q26" s="101"/>
      <c r="R26" s="101"/>
      <c r="S26" s="101"/>
      <c r="T26" s="106"/>
      <c r="U26" s="106"/>
      <c r="V26" s="106"/>
      <c r="W26" s="106"/>
      <c r="X26" s="106"/>
      <c r="Y26" s="106"/>
      <c r="Z26" s="103"/>
      <c r="AA26" s="103"/>
      <c r="AB26" s="103"/>
      <c r="AC26" s="103"/>
      <c r="AD26" s="103"/>
      <c r="AE26" s="103"/>
      <c r="AF26" s="105"/>
      <c r="AG26" s="105"/>
      <c r="AH26" s="107"/>
      <c r="AI26" s="105"/>
      <c r="AJ26" s="105"/>
      <c r="AK26" s="105"/>
      <c r="AL26" s="101"/>
      <c r="AM26" s="101"/>
      <c r="AN26" s="101"/>
      <c r="AO26" s="101"/>
      <c r="AP26" s="101"/>
      <c r="AQ26" s="101"/>
    </row>
    <row r="27" spans="1:43" customFormat="1" ht="31.5">
      <c r="A27" s="45" t="s">
        <v>86</v>
      </c>
      <c r="B27" s="101">
        <v>3274941</v>
      </c>
      <c r="C27" s="101">
        <v>14848</v>
      </c>
      <c r="D27" s="101">
        <v>2322</v>
      </c>
      <c r="E27" s="101">
        <v>41284</v>
      </c>
      <c r="F27" s="101">
        <v>3196069</v>
      </c>
      <c r="G27" s="101">
        <v>5817</v>
      </c>
      <c r="H27" s="101">
        <v>3384971</v>
      </c>
      <c r="I27" s="101">
        <v>51586</v>
      </c>
      <c r="J27" s="101">
        <v>2322</v>
      </c>
      <c r="K27" s="101">
        <v>69752</v>
      </c>
      <c r="L27" s="101">
        <v>3244034</v>
      </c>
      <c r="M27" s="101">
        <v>19599</v>
      </c>
      <c r="N27" s="101">
        <v>3406943</v>
      </c>
      <c r="O27" s="101">
        <v>51586</v>
      </c>
      <c r="P27" s="101">
        <v>2322</v>
      </c>
      <c r="Q27" s="101">
        <v>71131</v>
      </c>
      <c r="R27" s="101">
        <v>3254769</v>
      </c>
      <c r="S27" s="101">
        <v>29457</v>
      </c>
      <c r="T27" s="102">
        <v>3435049</v>
      </c>
      <c r="U27" s="102">
        <v>49264</v>
      </c>
      <c r="V27" s="101"/>
      <c r="W27" s="102">
        <v>83931</v>
      </c>
      <c r="X27" s="101">
        <v>3268000</v>
      </c>
      <c r="Y27" s="101">
        <v>34000</v>
      </c>
      <c r="Z27" s="103">
        <v>3764818</v>
      </c>
      <c r="AA27" s="103" t="s">
        <v>62</v>
      </c>
      <c r="AB27" s="103"/>
      <c r="AC27" s="103" t="s">
        <v>62</v>
      </c>
      <c r="AD27" s="103">
        <v>3541019</v>
      </c>
      <c r="AE27" s="103">
        <v>47610</v>
      </c>
      <c r="AF27" s="104" t="s">
        <v>67</v>
      </c>
      <c r="AG27" s="104" t="s">
        <v>67</v>
      </c>
      <c r="AH27" s="107"/>
      <c r="AI27" s="104" t="s">
        <v>67</v>
      </c>
      <c r="AJ27" s="104" t="s">
        <v>67</v>
      </c>
      <c r="AK27" s="104">
        <v>54712</v>
      </c>
      <c r="AL27" s="101" t="s">
        <v>67</v>
      </c>
      <c r="AM27" s="101">
        <v>1024246</v>
      </c>
      <c r="AN27" s="101"/>
      <c r="AO27" s="101" t="s">
        <v>67</v>
      </c>
      <c r="AP27" s="101">
        <v>6070174</v>
      </c>
      <c r="AQ27" s="101">
        <v>71921</v>
      </c>
    </row>
    <row r="28" spans="1:43" customFormat="1" ht="63">
      <c r="A28" s="45" t="s">
        <v>87</v>
      </c>
      <c r="B28" s="101">
        <v>7177300</v>
      </c>
      <c r="C28" s="101">
        <v>2123718</v>
      </c>
      <c r="D28" s="101">
        <v>815</v>
      </c>
      <c r="E28" s="101">
        <v>110708</v>
      </c>
      <c r="F28" s="101">
        <v>4733298</v>
      </c>
      <c r="G28" s="101">
        <v>95333</v>
      </c>
      <c r="H28" s="101">
        <v>7501053</v>
      </c>
      <c r="I28" s="101">
        <v>2169618</v>
      </c>
      <c r="J28" s="101">
        <v>815</v>
      </c>
      <c r="K28" s="101">
        <v>160712</v>
      </c>
      <c r="L28" s="101">
        <v>4926846</v>
      </c>
      <c r="M28" s="101">
        <v>108440</v>
      </c>
      <c r="N28" s="101">
        <v>12497850</v>
      </c>
      <c r="O28" s="101">
        <v>2680163</v>
      </c>
      <c r="P28" s="101">
        <v>656</v>
      </c>
      <c r="Q28" s="101">
        <v>160712</v>
      </c>
      <c r="R28" s="101">
        <v>6140616</v>
      </c>
      <c r="S28" s="101">
        <v>114454</v>
      </c>
      <c r="T28" s="102">
        <v>12839408</v>
      </c>
      <c r="U28" s="102">
        <v>2702490</v>
      </c>
      <c r="V28" s="102">
        <v>656</v>
      </c>
      <c r="W28" s="102">
        <v>161006</v>
      </c>
      <c r="X28" s="101">
        <v>6336000</v>
      </c>
      <c r="Y28" s="101">
        <v>122000</v>
      </c>
      <c r="Z28" s="103" t="s">
        <v>62</v>
      </c>
      <c r="AA28" s="103" t="s">
        <v>62</v>
      </c>
      <c r="AB28" s="103" t="s">
        <v>62</v>
      </c>
      <c r="AC28" s="103" t="s">
        <v>62</v>
      </c>
      <c r="AD28" s="103" t="s">
        <v>62</v>
      </c>
      <c r="AE28" s="103" t="s">
        <v>62</v>
      </c>
      <c r="AF28" s="104" t="s">
        <v>67</v>
      </c>
      <c r="AG28" s="104" t="s">
        <v>67</v>
      </c>
      <c r="AH28" s="107"/>
      <c r="AI28" s="104" t="s">
        <v>67</v>
      </c>
      <c r="AJ28" s="104" t="s">
        <v>67</v>
      </c>
      <c r="AK28" s="104" t="s">
        <v>67</v>
      </c>
      <c r="AL28" s="101" t="s">
        <v>67</v>
      </c>
      <c r="AM28" s="101" t="s">
        <v>67</v>
      </c>
      <c r="AN28" s="101"/>
      <c r="AO28" s="101" t="s">
        <v>67</v>
      </c>
      <c r="AP28" s="101" t="s">
        <v>67</v>
      </c>
      <c r="AQ28" s="101" t="s">
        <v>67</v>
      </c>
    </row>
    <row r="29" spans="1:43" customFormat="1" ht="31.5">
      <c r="A29" s="45" t="s">
        <v>88</v>
      </c>
      <c r="B29" s="101">
        <v>3801969</v>
      </c>
      <c r="C29" s="101">
        <v>960374</v>
      </c>
      <c r="D29" s="101"/>
      <c r="E29" s="101">
        <v>196295</v>
      </c>
      <c r="F29" s="101">
        <v>2495028</v>
      </c>
      <c r="G29" s="101">
        <v>86135</v>
      </c>
      <c r="H29" s="101">
        <v>4597491</v>
      </c>
      <c r="I29" s="101">
        <v>1113064</v>
      </c>
      <c r="J29" s="101"/>
      <c r="K29" s="101">
        <v>218839</v>
      </c>
      <c r="L29" s="101">
        <v>3143800</v>
      </c>
      <c r="M29" s="101">
        <v>113459</v>
      </c>
      <c r="N29" s="101">
        <v>5713989</v>
      </c>
      <c r="O29" s="101">
        <v>1139226</v>
      </c>
      <c r="P29" s="101"/>
      <c r="Q29" s="101">
        <v>251548</v>
      </c>
      <c r="R29" s="101">
        <v>3807069</v>
      </c>
      <c r="S29" s="101">
        <v>102208</v>
      </c>
      <c r="T29" s="102">
        <v>6108631</v>
      </c>
      <c r="U29" s="102">
        <v>1359995</v>
      </c>
      <c r="V29" s="101"/>
      <c r="W29" s="102">
        <v>255937</v>
      </c>
      <c r="X29" s="101">
        <v>3955000</v>
      </c>
      <c r="Y29" s="101">
        <v>125000</v>
      </c>
      <c r="Z29" s="103">
        <v>7353801</v>
      </c>
      <c r="AA29" s="103">
        <v>1398660</v>
      </c>
      <c r="AB29" s="103"/>
      <c r="AC29" s="103">
        <v>294848</v>
      </c>
      <c r="AD29" s="103">
        <v>5058731</v>
      </c>
      <c r="AE29" s="103">
        <v>171226</v>
      </c>
      <c r="AF29" s="104">
        <v>8281754</v>
      </c>
      <c r="AG29" s="104">
        <v>1448495</v>
      </c>
      <c r="AH29" s="107"/>
      <c r="AI29" s="104">
        <v>383471</v>
      </c>
      <c r="AJ29" s="104">
        <v>5767370</v>
      </c>
      <c r="AK29" s="104">
        <v>260610</v>
      </c>
      <c r="AL29" s="101">
        <v>9731608</v>
      </c>
      <c r="AM29" s="101">
        <v>2002303</v>
      </c>
      <c r="AN29" s="101"/>
      <c r="AO29" s="101">
        <v>511537</v>
      </c>
      <c r="AP29" s="101">
        <v>6491213</v>
      </c>
      <c r="AQ29" s="101">
        <v>307474</v>
      </c>
    </row>
    <row r="30" spans="1:43" customFormat="1" ht="47.25">
      <c r="A30" s="45" t="s">
        <v>89</v>
      </c>
      <c r="B30" s="101">
        <v>1111708</v>
      </c>
      <c r="C30" s="101">
        <v>217099</v>
      </c>
      <c r="D30" s="101">
        <v>13340</v>
      </c>
      <c r="E30" s="101">
        <v>68834</v>
      </c>
      <c r="F30" s="101">
        <v>798098</v>
      </c>
      <c r="G30" s="101">
        <v>24812</v>
      </c>
      <c r="H30" s="101">
        <v>1019134</v>
      </c>
      <c r="I30" s="101">
        <v>187869</v>
      </c>
      <c r="J30" s="101">
        <v>13340</v>
      </c>
      <c r="K30" s="101">
        <v>68640</v>
      </c>
      <c r="L30" s="101">
        <v>755643</v>
      </c>
      <c r="M30" s="101">
        <v>6982</v>
      </c>
      <c r="N30" s="101">
        <v>1110821</v>
      </c>
      <c r="O30" s="101">
        <v>187834</v>
      </c>
      <c r="P30" s="101"/>
      <c r="Q30" s="101">
        <v>68674</v>
      </c>
      <c r="R30" s="101">
        <v>845271</v>
      </c>
      <c r="S30" s="101">
        <v>9042</v>
      </c>
      <c r="T30" s="102">
        <v>1145866</v>
      </c>
      <c r="U30" s="102">
        <v>187395</v>
      </c>
      <c r="V30" s="101"/>
      <c r="W30" s="102">
        <v>67832</v>
      </c>
      <c r="X30" s="101">
        <v>881000</v>
      </c>
      <c r="Y30" s="101">
        <v>10000</v>
      </c>
      <c r="Z30" s="103">
        <v>2061817</v>
      </c>
      <c r="AA30" s="103">
        <v>299757</v>
      </c>
      <c r="AB30" s="103" t="s">
        <v>62</v>
      </c>
      <c r="AC30" s="103">
        <v>130857</v>
      </c>
      <c r="AD30" s="103">
        <v>1486345</v>
      </c>
      <c r="AE30" s="103">
        <v>144858</v>
      </c>
      <c r="AF30" s="104">
        <v>2225276</v>
      </c>
      <c r="AG30" s="104">
        <v>309702</v>
      </c>
      <c r="AH30" s="104" t="s">
        <v>67</v>
      </c>
      <c r="AI30" s="104">
        <v>157821</v>
      </c>
      <c r="AJ30" s="104">
        <v>1585069</v>
      </c>
      <c r="AK30" s="104">
        <v>172684</v>
      </c>
      <c r="AL30" s="101">
        <v>2106417</v>
      </c>
      <c r="AM30" s="101">
        <v>326454</v>
      </c>
      <c r="AN30" s="101" t="s">
        <v>67</v>
      </c>
      <c r="AO30" s="101">
        <v>128418</v>
      </c>
      <c r="AP30" s="101">
        <v>1313539</v>
      </c>
      <c r="AQ30" s="101">
        <v>338006</v>
      </c>
    </row>
    <row r="31" spans="1:43" customFormat="1">
      <c r="A31" s="45" t="s">
        <v>90</v>
      </c>
      <c r="B31" s="101">
        <v>960</v>
      </c>
      <c r="C31" s="101"/>
      <c r="D31" s="101"/>
      <c r="E31" s="101"/>
      <c r="F31" s="101">
        <v>604</v>
      </c>
      <c r="G31" s="101"/>
      <c r="H31" s="101">
        <v>950</v>
      </c>
      <c r="I31" s="101"/>
      <c r="J31" s="101"/>
      <c r="K31" s="101"/>
      <c r="L31" s="101">
        <v>815</v>
      </c>
      <c r="M31" s="101"/>
      <c r="N31" s="101">
        <v>950</v>
      </c>
      <c r="O31" s="101"/>
      <c r="P31" s="101"/>
      <c r="Q31" s="101"/>
      <c r="R31" s="101">
        <v>815</v>
      </c>
      <c r="S31" s="101"/>
      <c r="T31" s="106"/>
      <c r="U31" s="106"/>
      <c r="V31" s="106"/>
      <c r="W31" s="106"/>
      <c r="X31" s="106"/>
      <c r="Y31" s="106"/>
      <c r="Z31" s="103" t="s">
        <v>62</v>
      </c>
      <c r="AA31" s="103"/>
      <c r="AB31" s="103"/>
      <c r="AC31" s="103"/>
      <c r="AD31" s="103" t="s">
        <v>62</v>
      </c>
      <c r="AE31" s="103" t="s">
        <v>62</v>
      </c>
      <c r="AF31" s="104" t="s">
        <v>67</v>
      </c>
      <c r="AG31" s="104" t="s">
        <v>67</v>
      </c>
      <c r="AH31" s="107"/>
      <c r="AI31" s="104" t="s">
        <v>67</v>
      </c>
      <c r="AJ31" s="104" t="s">
        <v>67</v>
      </c>
      <c r="AK31" s="104" t="s">
        <v>67</v>
      </c>
      <c r="AL31" s="101" t="s">
        <v>67</v>
      </c>
      <c r="AM31" s="101" t="s">
        <v>67</v>
      </c>
      <c r="AN31" s="101"/>
      <c r="AO31" s="101" t="s">
        <v>67</v>
      </c>
      <c r="AP31" s="101" t="s">
        <v>67</v>
      </c>
      <c r="AQ31" s="101" t="s">
        <v>67</v>
      </c>
    </row>
    <row r="32" spans="1:43" customFormat="1" ht="47.25">
      <c r="A32" s="45" t="s">
        <v>91</v>
      </c>
      <c r="B32" s="101">
        <v>684847</v>
      </c>
      <c r="C32" s="101">
        <v>250846</v>
      </c>
      <c r="D32" s="101">
        <v>1560</v>
      </c>
      <c r="E32" s="101">
        <v>35766</v>
      </c>
      <c r="F32" s="101">
        <v>386365</v>
      </c>
      <c r="G32" s="101">
        <v>5779</v>
      </c>
      <c r="H32" s="101">
        <v>959758</v>
      </c>
      <c r="I32" s="101">
        <v>471857</v>
      </c>
      <c r="J32" s="101">
        <v>1560</v>
      </c>
      <c r="K32" s="101">
        <v>41588</v>
      </c>
      <c r="L32" s="101">
        <v>435555</v>
      </c>
      <c r="M32" s="101">
        <v>10093</v>
      </c>
      <c r="N32" s="101">
        <v>1280491</v>
      </c>
      <c r="O32" s="101">
        <v>486487</v>
      </c>
      <c r="P32" s="101">
        <v>1719</v>
      </c>
      <c r="Q32" s="101">
        <v>47738</v>
      </c>
      <c r="R32" s="101">
        <v>712527</v>
      </c>
      <c r="S32" s="101">
        <v>32673</v>
      </c>
      <c r="T32" s="102">
        <v>983465</v>
      </c>
      <c r="U32" s="102">
        <v>251925</v>
      </c>
      <c r="V32" s="102">
        <v>1719</v>
      </c>
      <c r="W32" s="102">
        <v>35309</v>
      </c>
      <c r="X32" s="101">
        <v>669000</v>
      </c>
      <c r="Y32" s="101">
        <v>26000</v>
      </c>
      <c r="Z32" s="103" t="s">
        <v>62</v>
      </c>
      <c r="AA32" s="103">
        <v>367212</v>
      </c>
      <c r="AB32" s="103"/>
      <c r="AC32" s="103" t="s">
        <v>62</v>
      </c>
      <c r="AD32" s="103" t="s">
        <v>62</v>
      </c>
      <c r="AE32" s="103" t="s">
        <v>62</v>
      </c>
      <c r="AF32" s="109">
        <v>1429789</v>
      </c>
      <c r="AG32" s="109">
        <v>482503</v>
      </c>
      <c r="AH32" s="109">
        <v>1719</v>
      </c>
      <c r="AI32" s="109">
        <v>54620</v>
      </c>
      <c r="AJ32" s="109">
        <v>845477</v>
      </c>
      <c r="AK32" s="109">
        <v>47189</v>
      </c>
      <c r="AL32" s="101" t="s">
        <v>67</v>
      </c>
      <c r="AM32" s="101" t="s">
        <v>67</v>
      </c>
      <c r="AN32" s="101" t="s">
        <v>67</v>
      </c>
      <c r="AO32" s="101" t="s">
        <v>67</v>
      </c>
      <c r="AP32" s="101" t="s">
        <v>67</v>
      </c>
      <c r="AQ32" s="101" t="s">
        <v>67</v>
      </c>
    </row>
    <row r="33" spans="1:43" customFormat="1" ht="47.25">
      <c r="A33" s="45" t="s">
        <v>92</v>
      </c>
      <c r="B33" s="101">
        <v>2507818</v>
      </c>
      <c r="C33" s="101">
        <v>416026</v>
      </c>
      <c r="D33" s="101">
        <v>4953</v>
      </c>
      <c r="E33" s="101">
        <v>109719</v>
      </c>
      <c r="F33" s="101">
        <v>1606124</v>
      </c>
      <c r="G33" s="101">
        <v>52575</v>
      </c>
      <c r="H33" s="101">
        <v>2611809</v>
      </c>
      <c r="I33" s="101">
        <v>418285</v>
      </c>
      <c r="J33" s="101">
        <v>4953</v>
      </c>
      <c r="K33" s="101">
        <v>111544</v>
      </c>
      <c r="L33" s="101">
        <v>1864973</v>
      </c>
      <c r="M33" s="101">
        <v>66282</v>
      </c>
      <c r="N33" s="101">
        <v>2439309</v>
      </c>
      <c r="O33" s="101">
        <v>449447</v>
      </c>
      <c r="P33" s="101">
        <v>2352</v>
      </c>
      <c r="Q33" s="101">
        <v>106426</v>
      </c>
      <c r="R33" s="101">
        <v>1691896</v>
      </c>
      <c r="S33" s="101">
        <v>43179</v>
      </c>
      <c r="T33" s="102">
        <v>2728278</v>
      </c>
      <c r="U33" s="102">
        <v>396124</v>
      </c>
      <c r="V33" s="102">
        <v>755</v>
      </c>
      <c r="W33" s="102">
        <v>105504</v>
      </c>
      <c r="X33" s="101">
        <v>1886000</v>
      </c>
      <c r="Y33" s="101">
        <v>42000</v>
      </c>
      <c r="Z33" s="103" t="s">
        <v>62</v>
      </c>
      <c r="AA33" s="103" t="s">
        <v>62</v>
      </c>
      <c r="AB33" s="103" t="s">
        <v>62</v>
      </c>
      <c r="AC33" s="103" t="s">
        <v>62</v>
      </c>
      <c r="AD33" s="103" t="s">
        <v>62</v>
      </c>
      <c r="AE33" s="103" t="s">
        <v>62</v>
      </c>
      <c r="AF33" s="110" t="s">
        <v>67</v>
      </c>
      <c r="AG33" s="110" t="s">
        <v>67</v>
      </c>
      <c r="AH33" s="110"/>
      <c r="AI33" s="110" t="s">
        <v>67</v>
      </c>
      <c r="AJ33" s="110" t="s">
        <v>67</v>
      </c>
      <c r="AK33" s="110" t="s">
        <v>67</v>
      </c>
      <c r="AL33" s="101" t="s">
        <v>67</v>
      </c>
      <c r="AM33" s="101" t="s">
        <v>67</v>
      </c>
      <c r="AN33" s="101"/>
      <c r="AO33" s="101" t="s">
        <v>67</v>
      </c>
      <c r="AP33" s="101" t="s">
        <v>67</v>
      </c>
      <c r="AQ33" s="101" t="s">
        <v>67</v>
      </c>
    </row>
    <row r="34" spans="1:43" customFormat="1" ht="31.5">
      <c r="A34" s="45" t="s">
        <v>93</v>
      </c>
      <c r="B34" s="101">
        <v>1350589</v>
      </c>
      <c r="C34" s="101">
        <v>207997</v>
      </c>
      <c r="D34" s="101">
        <v>0</v>
      </c>
      <c r="E34" s="101">
        <v>88703</v>
      </c>
      <c r="F34" s="101">
        <v>948440</v>
      </c>
      <c r="G34" s="101">
        <v>58887</v>
      </c>
      <c r="H34" s="101">
        <v>1545480</v>
      </c>
      <c r="I34" s="101">
        <v>206646</v>
      </c>
      <c r="J34" s="101"/>
      <c r="K34" s="101">
        <v>88822</v>
      </c>
      <c r="L34" s="101">
        <v>1175575</v>
      </c>
      <c r="M34" s="101">
        <v>74437</v>
      </c>
      <c r="N34" s="101">
        <v>1693581</v>
      </c>
      <c r="O34" s="101">
        <v>211907</v>
      </c>
      <c r="P34" s="101"/>
      <c r="Q34" s="101">
        <v>88884</v>
      </c>
      <c r="R34" s="101">
        <v>1279946</v>
      </c>
      <c r="S34" s="101">
        <v>111117</v>
      </c>
      <c r="T34" s="102">
        <v>1890775</v>
      </c>
      <c r="U34" s="102">
        <v>288114</v>
      </c>
      <c r="V34" s="102">
        <v>78146</v>
      </c>
      <c r="W34" s="102">
        <v>88055</v>
      </c>
      <c r="X34" s="101">
        <v>1376000</v>
      </c>
      <c r="Y34" s="101">
        <v>137000</v>
      </c>
      <c r="Z34" s="103">
        <v>2145351</v>
      </c>
      <c r="AA34" s="103">
        <v>287427</v>
      </c>
      <c r="AB34" s="103" t="s">
        <v>62</v>
      </c>
      <c r="AC34" s="103">
        <v>137650</v>
      </c>
      <c r="AD34" s="103">
        <v>1560911</v>
      </c>
      <c r="AE34" s="103">
        <v>159363</v>
      </c>
      <c r="AF34" s="109">
        <v>2664412</v>
      </c>
      <c r="AG34" s="109">
        <v>410556</v>
      </c>
      <c r="AH34" s="109">
        <v>199201</v>
      </c>
      <c r="AI34" s="109">
        <v>149636</v>
      </c>
      <c r="AJ34" s="109">
        <v>1916347</v>
      </c>
      <c r="AK34" s="109">
        <v>187421</v>
      </c>
      <c r="AL34" s="101" t="s">
        <v>67</v>
      </c>
      <c r="AM34" s="101" t="s">
        <v>67</v>
      </c>
      <c r="AN34" s="101" t="s">
        <v>67</v>
      </c>
      <c r="AO34" s="101" t="s">
        <v>67</v>
      </c>
      <c r="AP34" s="101" t="s">
        <v>67</v>
      </c>
      <c r="AQ34" s="101" t="s">
        <v>67</v>
      </c>
    </row>
    <row r="35" spans="1:43" customFormat="1" ht="47.25">
      <c r="A35" s="45" t="s">
        <v>94</v>
      </c>
      <c r="B35" s="101">
        <v>1511225</v>
      </c>
      <c r="C35" s="101">
        <v>298471</v>
      </c>
      <c r="D35" s="101">
        <v>0</v>
      </c>
      <c r="E35" s="101">
        <v>77154</v>
      </c>
      <c r="F35" s="101">
        <v>1048455</v>
      </c>
      <c r="G35" s="101">
        <v>68803</v>
      </c>
      <c r="H35" s="101">
        <v>1554285</v>
      </c>
      <c r="I35" s="101">
        <v>326060</v>
      </c>
      <c r="J35" s="101"/>
      <c r="K35" s="101">
        <v>65844</v>
      </c>
      <c r="L35" s="101">
        <v>1086631</v>
      </c>
      <c r="M35" s="101">
        <v>75688</v>
      </c>
      <c r="N35" s="101">
        <v>1677821</v>
      </c>
      <c r="O35" s="101">
        <v>326573</v>
      </c>
      <c r="P35" s="101"/>
      <c r="Q35" s="101">
        <v>73702</v>
      </c>
      <c r="R35" s="101">
        <v>1204919</v>
      </c>
      <c r="S35" s="101">
        <v>72565</v>
      </c>
      <c r="T35" s="102">
        <v>2059714</v>
      </c>
      <c r="U35" s="102">
        <v>489568</v>
      </c>
      <c r="V35" s="101"/>
      <c r="W35" s="102">
        <v>82277</v>
      </c>
      <c r="X35" s="101">
        <v>1424000</v>
      </c>
      <c r="Y35" s="101">
        <v>64000</v>
      </c>
      <c r="Z35" s="103">
        <v>2162369</v>
      </c>
      <c r="AA35" s="103">
        <v>500604</v>
      </c>
      <c r="AB35" s="103" t="s">
        <v>62</v>
      </c>
      <c r="AC35" s="103">
        <v>90064</v>
      </c>
      <c r="AD35" s="103">
        <v>1501147</v>
      </c>
      <c r="AE35" s="103" t="s">
        <v>62</v>
      </c>
      <c r="AF35" s="104" t="s">
        <v>67</v>
      </c>
      <c r="AG35" s="104" t="s">
        <v>67</v>
      </c>
      <c r="AH35" s="104" t="s">
        <v>67</v>
      </c>
      <c r="AI35" s="104" t="s">
        <v>67</v>
      </c>
      <c r="AJ35" s="104" t="s">
        <v>67</v>
      </c>
      <c r="AK35" s="104" t="s">
        <v>67</v>
      </c>
      <c r="AL35" s="101" t="s">
        <v>67</v>
      </c>
      <c r="AM35" s="101" t="s">
        <v>67</v>
      </c>
      <c r="AN35" s="101" t="s">
        <v>67</v>
      </c>
      <c r="AO35" s="101" t="s">
        <v>67</v>
      </c>
      <c r="AP35" s="101" t="s">
        <v>67</v>
      </c>
      <c r="AQ35" s="101" t="s">
        <v>67</v>
      </c>
    </row>
    <row r="36" spans="1:43" customFormat="1" ht="47.25">
      <c r="A36" s="45" t="s">
        <v>95</v>
      </c>
      <c r="B36" s="101">
        <v>584810</v>
      </c>
      <c r="C36" s="101">
        <v>57629</v>
      </c>
      <c r="D36" s="101">
        <v>2758</v>
      </c>
      <c r="E36" s="101">
        <v>16667</v>
      </c>
      <c r="F36" s="101">
        <v>497295</v>
      </c>
      <c r="G36" s="101">
        <v>12298</v>
      </c>
      <c r="H36" s="101">
        <v>586357</v>
      </c>
      <c r="I36" s="101">
        <v>55629</v>
      </c>
      <c r="J36" s="101">
        <v>758</v>
      </c>
      <c r="K36" s="101">
        <v>16667</v>
      </c>
      <c r="L36" s="101">
        <v>501285</v>
      </c>
      <c r="M36" s="101">
        <v>12776</v>
      </c>
      <c r="N36" s="101">
        <v>570655</v>
      </c>
      <c r="O36" s="101">
        <v>55629</v>
      </c>
      <c r="P36" s="101">
        <v>758</v>
      </c>
      <c r="Q36" s="101">
        <v>16743</v>
      </c>
      <c r="R36" s="101">
        <v>485507</v>
      </c>
      <c r="S36" s="101">
        <v>12776</v>
      </c>
      <c r="T36" s="102">
        <v>577740</v>
      </c>
      <c r="U36" s="102">
        <v>55629</v>
      </c>
      <c r="V36" s="101">
        <v>1000</v>
      </c>
      <c r="W36" s="102">
        <v>16743</v>
      </c>
      <c r="X36" s="101">
        <v>491000</v>
      </c>
      <c r="Y36" s="101">
        <v>14000</v>
      </c>
      <c r="Z36" s="103" t="s">
        <v>62</v>
      </c>
      <c r="AA36" s="103" t="s">
        <v>62</v>
      </c>
      <c r="AB36" s="103" t="s">
        <v>62</v>
      </c>
      <c r="AC36" s="103" t="s">
        <v>62</v>
      </c>
      <c r="AD36" s="103" t="s">
        <v>62</v>
      </c>
      <c r="AE36" s="103" t="s">
        <v>62</v>
      </c>
      <c r="AF36" s="104" t="s">
        <v>67</v>
      </c>
      <c r="AG36" s="104" t="s">
        <v>67</v>
      </c>
      <c r="AH36" s="104" t="s">
        <v>67</v>
      </c>
      <c r="AI36" s="104" t="s">
        <v>67</v>
      </c>
      <c r="AJ36" s="104" t="s">
        <v>67</v>
      </c>
      <c r="AK36" s="104" t="s">
        <v>67</v>
      </c>
      <c r="AL36" s="101" t="s">
        <v>67</v>
      </c>
      <c r="AM36" s="101" t="s">
        <v>67</v>
      </c>
      <c r="AN36" s="101" t="s">
        <v>67</v>
      </c>
      <c r="AO36" s="101" t="s">
        <v>67</v>
      </c>
      <c r="AP36" s="101" t="s">
        <v>67</v>
      </c>
      <c r="AQ36" s="101" t="s">
        <v>67</v>
      </c>
    </row>
    <row r="37" spans="1:43" customFormat="1" ht="47.25">
      <c r="A37" s="45" t="s">
        <v>96</v>
      </c>
      <c r="B37" s="101">
        <v>887762</v>
      </c>
      <c r="C37" s="101">
        <v>381108</v>
      </c>
      <c r="D37" s="101">
        <v>6195</v>
      </c>
      <c r="E37" s="101">
        <v>68222</v>
      </c>
      <c r="F37" s="101">
        <v>379470</v>
      </c>
      <c r="G37" s="101">
        <v>53806</v>
      </c>
      <c r="H37" s="101">
        <v>1050467</v>
      </c>
      <c r="I37" s="101">
        <v>384583</v>
      </c>
      <c r="J37" s="101">
        <v>6143</v>
      </c>
      <c r="K37" s="101">
        <v>74162</v>
      </c>
      <c r="L37" s="101">
        <v>529720</v>
      </c>
      <c r="M37" s="101">
        <v>62002</v>
      </c>
      <c r="N37" s="101">
        <v>952507</v>
      </c>
      <c r="O37" s="101">
        <v>303480</v>
      </c>
      <c r="P37" s="101">
        <v>5393</v>
      </c>
      <c r="Q37" s="101">
        <v>69723</v>
      </c>
      <c r="R37" s="101">
        <v>516746</v>
      </c>
      <c r="S37" s="101">
        <v>62558</v>
      </c>
      <c r="T37" s="102">
        <v>743899</v>
      </c>
      <c r="U37" s="102">
        <v>242363</v>
      </c>
      <c r="V37" s="102">
        <v>5185</v>
      </c>
      <c r="W37" s="102">
        <v>45655</v>
      </c>
      <c r="X37" s="101">
        <v>417000</v>
      </c>
      <c r="Y37" s="101">
        <v>39000</v>
      </c>
      <c r="Z37" s="103" t="s">
        <v>62</v>
      </c>
      <c r="AA37" s="103" t="s">
        <v>62</v>
      </c>
      <c r="AB37" s="103" t="s">
        <v>62</v>
      </c>
      <c r="AC37" s="103" t="s">
        <v>62</v>
      </c>
      <c r="AD37" s="103" t="s">
        <v>62</v>
      </c>
      <c r="AE37" s="103" t="s">
        <v>62</v>
      </c>
      <c r="AF37" s="104" t="s">
        <v>67</v>
      </c>
      <c r="AG37" s="104" t="s">
        <v>67</v>
      </c>
      <c r="AH37" s="104" t="s">
        <v>67</v>
      </c>
      <c r="AI37" s="104" t="s">
        <v>67</v>
      </c>
      <c r="AJ37" s="104">
        <v>608001</v>
      </c>
      <c r="AK37" s="104" t="s">
        <v>67</v>
      </c>
      <c r="AL37" s="101">
        <v>1300626</v>
      </c>
      <c r="AM37" s="101" t="s">
        <v>67</v>
      </c>
      <c r="AN37" s="101" t="s">
        <v>67</v>
      </c>
      <c r="AO37" s="101" t="s">
        <v>67</v>
      </c>
      <c r="AP37" s="101" t="s">
        <v>67</v>
      </c>
      <c r="AQ37" s="101">
        <v>130102</v>
      </c>
    </row>
    <row r="38" spans="1:43" customFormat="1">
      <c r="A38" s="45" t="s">
        <v>97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1"/>
      <c r="O38" s="101"/>
      <c r="P38" s="101"/>
      <c r="Q38" s="101"/>
      <c r="R38" s="101"/>
      <c r="S38" s="101"/>
      <c r="T38" s="106"/>
      <c r="U38" s="106"/>
      <c r="V38" s="106"/>
      <c r="W38" s="106"/>
      <c r="X38" s="106"/>
      <c r="Y38" s="106"/>
      <c r="Z38" s="103"/>
      <c r="AA38" s="103"/>
      <c r="AB38" s="103"/>
      <c r="AC38" s="103"/>
      <c r="AD38" s="103"/>
      <c r="AE38" s="103"/>
      <c r="AF38" s="107"/>
      <c r="AG38" s="107"/>
      <c r="AH38" s="107"/>
      <c r="AI38" s="107"/>
      <c r="AJ38" s="107"/>
      <c r="AK38" s="107"/>
      <c r="AL38" s="101"/>
      <c r="AM38" s="101"/>
      <c r="AN38" s="101"/>
      <c r="AO38" s="101"/>
      <c r="AP38" s="101"/>
      <c r="AQ38" s="101"/>
    </row>
    <row r="39" spans="1:43" customFormat="1" ht="31.5">
      <c r="A39" s="45" t="s">
        <v>98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1">
        <v>24300</v>
      </c>
      <c r="O39" s="101">
        <v>5841</v>
      </c>
      <c r="P39" s="101"/>
      <c r="Q39" s="101">
        <v>1712</v>
      </c>
      <c r="R39" s="101">
        <v>13692</v>
      </c>
      <c r="S39" s="101">
        <v>3055</v>
      </c>
      <c r="T39" s="102">
        <v>33248</v>
      </c>
      <c r="U39" s="102">
        <v>5841</v>
      </c>
      <c r="V39" s="101"/>
      <c r="W39" s="101">
        <v>2000</v>
      </c>
      <c r="X39" s="101">
        <v>21000</v>
      </c>
      <c r="Y39" s="101">
        <v>4000</v>
      </c>
      <c r="Z39" s="103" t="s">
        <v>62</v>
      </c>
      <c r="AA39" s="103" t="s">
        <v>62</v>
      </c>
      <c r="AB39" s="103"/>
      <c r="AC39" s="103" t="s">
        <v>62</v>
      </c>
      <c r="AD39" s="103" t="s">
        <v>62</v>
      </c>
      <c r="AE39" s="103" t="s">
        <v>62</v>
      </c>
      <c r="AF39" s="104" t="s">
        <v>67</v>
      </c>
      <c r="AG39" s="104" t="s">
        <v>67</v>
      </c>
      <c r="AH39" s="107"/>
      <c r="AI39" s="104" t="s">
        <v>67</v>
      </c>
      <c r="AJ39" s="104" t="s">
        <v>67</v>
      </c>
      <c r="AK39" s="104" t="s">
        <v>67</v>
      </c>
      <c r="AL39" s="101" t="s">
        <v>67</v>
      </c>
      <c r="AM39" s="101" t="s">
        <v>67</v>
      </c>
      <c r="AN39" s="101"/>
      <c r="AO39" s="101" t="s">
        <v>67</v>
      </c>
      <c r="AP39" s="101" t="s">
        <v>67</v>
      </c>
      <c r="AQ39" s="101" t="s">
        <v>67</v>
      </c>
    </row>
    <row r="40" spans="1:43" customFormat="1" ht="31.5">
      <c r="A40" s="45" t="s">
        <v>99</v>
      </c>
      <c r="B40" s="101">
        <v>128928</v>
      </c>
      <c r="C40" s="101"/>
      <c r="D40" s="101"/>
      <c r="E40" s="101">
        <v>4260</v>
      </c>
      <c r="F40" s="101">
        <v>87817</v>
      </c>
      <c r="G40" s="101">
        <v>11296</v>
      </c>
      <c r="H40" s="101">
        <v>128590</v>
      </c>
      <c r="I40" s="101"/>
      <c r="J40" s="101"/>
      <c r="K40" s="101">
        <v>4348</v>
      </c>
      <c r="L40" s="101">
        <v>112928</v>
      </c>
      <c r="M40" s="101">
        <v>11314</v>
      </c>
      <c r="N40" s="101">
        <v>101514</v>
      </c>
      <c r="O40" s="101"/>
      <c r="P40" s="101"/>
      <c r="Q40" s="101"/>
      <c r="R40" s="101">
        <v>94057</v>
      </c>
      <c r="S40" s="101">
        <v>7457</v>
      </c>
      <c r="T40" s="102">
        <v>104065</v>
      </c>
      <c r="U40" s="101"/>
      <c r="V40" s="101"/>
      <c r="W40" s="101"/>
      <c r="X40" s="101">
        <v>92000</v>
      </c>
      <c r="Y40" s="101">
        <v>12000</v>
      </c>
      <c r="Z40" s="103">
        <v>217603</v>
      </c>
      <c r="AA40" s="103" t="s">
        <v>62</v>
      </c>
      <c r="AB40" s="103"/>
      <c r="AC40" s="103" t="s">
        <v>62</v>
      </c>
      <c r="AD40" s="103">
        <v>130809</v>
      </c>
      <c r="AE40" s="103">
        <v>64113</v>
      </c>
      <c r="AF40" s="104">
        <v>12758</v>
      </c>
      <c r="AG40" s="105"/>
      <c r="AH40" s="107"/>
      <c r="AI40" s="105"/>
      <c r="AJ40" s="104" t="s">
        <v>67</v>
      </c>
      <c r="AK40" s="104">
        <v>7284</v>
      </c>
      <c r="AL40" s="101" t="s">
        <v>67</v>
      </c>
      <c r="AM40" s="101"/>
      <c r="AN40" s="101"/>
      <c r="AO40" s="101"/>
      <c r="AP40" s="101"/>
      <c r="AQ40" s="101" t="s">
        <v>67</v>
      </c>
    </row>
    <row r="41" spans="1:43" customFormat="1" ht="78.75">
      <c r="A41" s="45" t="s">
        <v>100</v>
      </c>
      <c r="B41" s="101">
        <v>113742202</v>
      </c>
      <c r="C41" s="101">
        <v>16521181</v>
      </c>
      <c r="D41" s="101">
        <v>11906</v>
      </c>
      <c r="E41" s="101">
        <v>19422692</v>
      </c>
      <c r="F41" s="101">
        <v>73518925</v>
      </c>
      <c r="G41" s="101">
        <v>1434162</v>
      </c>
      <c r="H41" s="101">
        <v>128072330</v>
      </c>
      <c r="I41" s="101">
        <v>17981975</v>
      </c>
      <c r="J41" s="101"/>
      <c r="K41" s="101">
        <v>28382881</v>
      </c>
      <c r="L41" s="101">
        <v>79113405</v>
      </c>
      <c r="M41" s="101">
        <v>1638493</v>
      </c>
      <c r="N41" s="101">
        <v>136490118</v>
      </c>
      <c r="O41" s="101">
        <v>19159658</v>
      </c>
      <c r="P41" s="101"/>
      <c r="Q41" s="101">
        <v>30364819</v>
      </c>
      <c r="R41" s="101">
        <v>84137511</v>
      </c>
      <c r="S41" s="101">
        <v>1849561</v>
      </c>
      <c r="T41" s="102">
        <v>143453588</v>
      </c>
      <c r="U41" s="102">
        <v>20410120</v>
      </c>
      <c r="V41" s="101"/>
      <c r="W41" s="102">
        <v>31381424</v>
      </c>
      <c r="X41" s="101">
        <v>88667000</v>
      </c>
      <c r="Y41" s="102">
        <v>1954998</v>
      </c>
      <c r="Z41" s="103">
        <v>155650186</v>
      </c>
      <c r="AA41" s="103">
        <v>21769901</v>
      </c>
      <c r="AB41" s="103" t="s">
        <v>62</v>
      </c>
      <c r="AC41" s="103">
        <v>32816310</v>
      </c>
      <c r="AD41" s="103">
        <v>97940978</v>
      </c>
      <c r="AE41" s="103">
        <v>1977720</v>
      </c>
      <c r="AF41" s="104">
        <v>163035233</v>
      </c>
      <c r="AG41" s="104">
        <v>21792453</v>
      </c>
      <c r="AH41" s="104" t="s">
        <v>67</v>
      </c>
      <c r="AI41" s="104">
        <v>34416995</v>
      </c>
      <c r="AJ41" s="104">
        <v>103422086</v>
      </c>
      <c r="AK41" s="104">
        <v>2148405</v>
      </c>
      <c r="AL41" s="101">
        <v>168298952</v>
      </c>
      <c r="AM41" s="101">
        <v>22754353</v>
      </c>
      <c r="AN41" s="101" t="s">
        <v>67</v>
      </c>
      <c r="AO41" s="101">
        <v>34097180</v>
      </c>
      <c r="AP41" s="101">
        <v>108440067</v>
      </c>
      <c r="AQ41" s="101">
        <v>2418384</v>
      </c>
    </row>
    <row r="42" spans="1:43" customFormat="1" ht="47.25">
      <c r="A42" s="45" t="s">
        <v>41</v>
      </c>
      <c r="B42" s="101">
        <v>113742202</v>
      </c>
      <c r="C42" s="101">
        <v>16521181</v>
      </c>
      <c r="D42" s="101">
        <v>11906</v>
      </c>
      <c r="E42" s="101">
        <v>19422692</v>
      </c>
      <c r="F42" s="101">
        <v>73518925</v>
      </c>
      <c r="G42" s="101">
        <v>1434162</v>
      </c>
      <c r="H42" s="101">
        <v>128072330</v>
      </c>
      <c r="I42" s="101">
        <v>17981975</v>
      </c>
      <c r="J42" s="101"/>
      <c r="K42" s="101">
        <v>28382881</v>
      </c>
      <c r="L42" s="101">
        <v>79113405</v>
      </c>
      <c r="M42" s="101">
        <v>1638493</v>
      </c>
      <c r="N42" s="101">
        <v>136490118</v>
      </c>
      <c r="O42" s="101">
        <v>19159658</v>
      </c>
      <c r="P42" s="101"/>
      <c r="Q42" s="101">
        <v>30364819</v>
      </c>
      <c r="R42" s="101">
        <v>84137511</v>
      </c>
      <c r="S42" s="101">
        <v>1849561</v>
      </c>
      <c r="T42" s="102">
        <v>143453588</v>
      </c>
      <c r="U42" s="102">
        <v>20410120</v>
      </c>
      <c r="V42" s="101"/>
      <c r="W42" s="102">
        <v>31381424</v>
      </c>
      <c r="X42" s="101">
        <v>88667000</v>
      </c>
      <c r="Y42" s="102">
        <v>1954998</v>
      </c>
      <c r="Z42" s="103">
        <v>155650186</v>
      </c>
      <c r="AA42" s="103">
        <v>21769901</v>
      </c>
      <c r="AB42" s="103" t="s">
        <v>62</v>
      </c>
      <c r="AC42" s="103">
        <v>32816310</v>
      </c>
      <c r="AD42" s="103">
        <v>97940978</v>
      </c>
      <c r="AE42" s="103">
        <v>1977720</v>
      </c>
      <c r="AF42" s="104">
        <v>163035233</v>
      </c>
      <c r="AG42" s="104">
        <v>21792453</v>
      </c>
      <c r="AH42" s="104" t="s">
        <v>67</v>
      </c>
      <c r="AI42" s="104">
        <v>34416995</v>
      </c>
      <c r="AJ42" s="104">
        <v>103422086</v>
      </c>
      <c r="AK42" s="104">
        <v>2148405</v>
      </c>
      <c r="AL42" s="101">
        <v>168298952</v>
      </c>
      <c r="AM42" s="101">
        <v>22754353</v>
      </c>
      <c r="AN42" s="101" t="s">
        <v>67</v>
      </c>
      <c r="AO42" s="101">
        <v>34097180</v>
      </c>
      <c r="AP42" s="101">
        <v>108440067</v>
      </c>
      <c r="AQ42" s="101">
        <v>2418384</v>
      </c>
    </row>
    <row r="43" spans="1:43" customFormat="1" ht="94.5">
      <c r="A43" s="45" t="s">
        <v>101</v>
      </c>
      <c r="B43" s="101">
        <v>4121200</v>
      </c>
      <c r="C43" s="101">
        <v>576664</v>
      </c>
      <c r="D43" s="101">
        <v>2878</v>
      </c>
      <c r="E43" s="101">
        <v>2505838</v>
      </c>
      <c r="F43" s="101">
        <v>824296</v>
      </c>
      <c r="G43" s="101">
        <v>194749</v>
      </c>
      <c r="H43" s="101">
        <v>4428176</v>
      </c>
      <c r="I43" s="101">
        <v>595029</v>
      </c>
      <c r="J43" s="101">
        <v>2878</v>
      </c>
      <c r="K43" s="101">
        <v>2776070</v>
      </c>
      <c r="L43" s="101">
        <v>848495</v>
      </c>
      <c r="M43" s="101">
        <v>194333</v>
      </c>
      <c r="N43" s="101">
        <v>5024755</v>
      </c>
      <c r="O43" s="101">
        <v>589856</v>
      </c>
      <c r="P43" s="101">
        <v>2878</v>
      </c>
      <c r="Q43" s="101">
        <v>3219436</v>
      </c>
      <c r="R43" s="101">
        <v>847265</v>
      </c>
      <c r="S43" s="101">
        <v>353949</v>
      </c>
      <c r="T43" s="102">
        <v>5164277</v>
      </c>
      <c r="U43" s="102">
        <v>708303</v>
      </c>
      <c r="V43" s="101"/>
      <c r="W43" s="102">
        <v>3318019</v>
      </c>
      <c r="X43" s="101">
        <v>824467</v>
      </c>
      <c r="Y43" s="102">
        <v>313088</v>
      </c>
      <c r="Z43" s="103">
        <v>5586461</v>
      </c>
      <c r="AA43" s="103">
        <v>721588</v>
      </c>
      <c r="AB43" s="103"/>
      <c r="AC43" s="103">
        <v>3598889</v>
      </c>
      <c r="AD43" s="103">
        <v>921136</v>
      </c>
      <c r="AE43" s="103">
        <v>344848</v>
      </c>
      <c r="AF43" s="104">
        <v>5834627</v>
      </c>
      <c r="AG43" s="104">
        <v>742651</v>
      </c>
      <c r="AH43" s="104"/>
      <c r="AI43" s="104">
        <v>3722250</v>
      </c>
      <c r="AJ43" s="104">
        <v>924704</v>
      </c>
      <c r="AK43" s="104">
        <v>445002</v>
      </c>
      <c r="AL43" s="101">
        <v>6873304</v>
      </c>
      <c r="AM43" s="101">
        <v>750413</v>
      </c>
      <c r="AN43" s="101"/>
      <c r="AO43" s="101">
        <v>4598248</v>
      </c>
      <c r="AP43" s="101">
        <v>940965</v>
      </c>
      <c r="AQ43" s="101">
        <v>583678</v>
      </c>
    </row>
    <row r="44" spans="1:43" customFormat="1" ht="31.5">
      <c r="A44" s="45" t="s">
        <v>102</v>
      </c>
      <c r="B44" s="101">
        <v>3571500</v>
      </c>
      <c r="C44" s="101">
        <v>547160</v>
      </c>
      <c r="D44" s="101">
        <v>0</v>
      </c>
      <c r="E44" s="101">
        <v>2183445</v>
      </c>
      <c r="F44" s="101">
        <v>750214</v>
      </c>
      <c r="G44" s="101">
        <v>88109</v>
      </c>
      <c r="H44" s="101">
        <v>3887740</v>
      </c>
      <c r="I44" s="101">
        <v>561569</v>
      </c>
      <c r="J44" s="101"/>
      <c r="K44" s="101">
        <v>2456403</v>
      </c>
      <c r="L44" s="101">
        <v>764575</v>
      </c>
      <c r="M44" s="101">
        <v>104215</v>
      </c>
      <c r="N44" s="101">
        <v>4342410</v>
      </c>
      <c r="O44" s="101">
        <v>561775</v>
      </c>
      <c r="P44" s="101"/>
      <c r="Q44" s="101">
        <v>2906411</v>
      </c>
      <c r="R44" s="101">
        <v>765038</v>
      </c>
      <c r="S44" s="101">
        <v>108208</v>
      </c>
      <c r="T44" s="102">
        <v>4792254</v>
      </c>
      <c r="U44" s="102">
        <v>684840</v>
      </c>
      <c r="V44" s="101"/>
      <c r="W44" s="102">
        <v>3239373</v>
      </c>
      <c r="X44" s="101">
        <v>767000</v>
      </c>
      <c r="Y44" s="102">
        <v>100967</v>
      </c>
      <c r="Z44" s="103">
        <v>5144722</v>
      </c>
      <c r="AA44" s="103">
        <v>697492</v>
      </c>
      <c r="AB44" s="103"/>
      <c r="AC44" s="103">
        <v>3517498</v>
      </c>
      <c r="AD44" s="103">
        <v>829862</v>
      </c>
      <c r="AE44" s="103">
        <v>99870</v>
      </c>
      <c r="AF44" s="104">
        <v>5211547</v>
      </c>
      <c r="AG44" s="104">
        <v>711644</v>
      </c>
      <c r="AH44" s="104"/>
      <c r="AI44" s="104">
        <v>3595071</v>
      </c>
      <c r="AJ44" s="104">
        <v>780241</v>
      </c>
      <c r="AK44" s="104">
        <v>124571</v>
      </c>
      <c r="AL44" s="101">
        <v>6045533</v>
      </c>
      <c r="AM44" s="101">
        <v>716758</v>
      </c>
      <c r="AN44" s="101"/>
      <c r="AO44" s="101">
        <v>4396489</v>
      </c>
      <c r="AP44" s="101">
        <v>792032</v>
      </c>
      <c r="AQ44" s="101">
        <v>140254</v>
      </c>
    </row>
    <row r="45" spans="1:43" customFormat="1">
      <c r="A45" s="45" t="s">
        <v>103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1"/>
      <c r="O45" s="101"/>
      <c r="P45" s="101"/>
      <c r="Q45" s="101"/>
      <c r="R45" s="101"/>
      <c r="S45" s="101"/>
      <c r="T45" s="106"/>
      <c r="U45" s="106"/>
      <c r="V45" s="106"/>
      <c r="W45" s="106"/>
      <c r="X45" s="106"/>
      <c r="Y45" s="106"/>
      <c r="Z45" s="103"/>
      <c r="AA45" s="103"/>
      <c r="AB45" s="103"/>
      <c r="AC45" s="103"/>
      <c r="AD45" s="103"/>
      <c r="AE45" s="103"/>
      <c r="AF45" s="104">
        <v>46895</v>
      </c>
      <c r="AG45" s="104">
        <v>5260</v>
      </c>
      <c r="AH45" s="104"/>
      <c r="AI45" s="104">
        <v>31663</v>
      </c>
      <c r="AJ45" s="104">
        <v>5941</v>
      </c>
      <c r="AK45" s="104">
        <v>4031</v>
      </c>
      <c r="AL45" s="101">
        <v>45896</v>
      </c>
      <c r="AM45" s="101">
        <v>5246</v>
      </c>
      <c r="AN45" s="101"/>
      <c r="AO45" s="101">
        <v>31662</v>
      </c>
      <c r="AP45" s="101">
        <v>4957</v>
      </c>
      <c r="AQ45" s="101">
        <v>4031</v>
      </c>
    </row>
    <row r="46" spans="1:43" customFormat="1" ht="47.25">
      <c r="A46" s="45" t="s">
        <v>104</v>
      </c>
      <c r="B46" s="101">
        <v>143974</v>
      </c>
      <c r="C46" s="101">
        <v>20616</v>
      </c>
      <c r="D46" s="101"/>
      <c r="E46" s="101">
        <v>20598</v>
      </c>
      <c r="F46" s="101">
        <v>34138</v>
      </c>
      <c r="G46" s="101">
        <v>67619</v>
      </c>
      <c r="H46" s="101">
        <v>168258</v>
      </c>
      <c r="I46" s="101">
        <v>22904</v>
      </c>
      <c r="J46" s="101"/>
      <c r="K46" s="101">
        <v>31050</v>
      </c>
      <c r="L46" s="101">
        <v>49904</v>
      </c>
      <c r="M46" s="101">
        <v>64400</v>
      </c>
      <c r="N46" s="101">
        <v>386185</v>
      </c>
      <c r="O46" s="101">
        <v>24308</v>
      </c>
      <c r="P46" s="101"/>
      <c r="Q46" s="101">
        <v>79016</v>
      </c>
      <c r="R46" s="101">
        <v>54338</v>
      </c>
      <c r="S46" s="101">
        <v>228523</v>
      </c>
      <c r="T46" s="102">
        <v>372023</v>
      </c>
      <c r="U46" s="102">
        <v>23463</v>
      </c>
      <c r="V46" s="101"/>
      <c r="W46" s="102">
        <v>78646</v>
      </c>
      <c r="X46" s="101">
        <v>58000</v>
      </c>
      <c r="Y46" s="102">
        <v>212121</v>
      </c>
      <c r="Z46" s="103">
        <v>441739</v>
      </c>
      <c r="AA46" s="103">
        <v>24096</v>
      </c>
      <c r="AB46" s="103"/>
      <c r="AC46" s="103">
        <v>81391</v>
      </c>
      <c r="AD46" s="103">
        <v>91274</v>
      </c>
      <c r="AE46" s="103">
        <v>244978</v>
      </c>
      <c r="AF46" s="104">
        <v>576185</v>
      </c>
      <c r="AG46" s="104">
        <v>25747</v>
      </c>
      <c r="AH46" s="104"/>
      <c r="AI46" s="104">
        <v>95516</v>
      </c>
      <c r="AJ46" s="104">
        <v>138522</v>
      </c>
      <c r="AK46" s="104">
        <v>316400</v>
      </c>
      <c r="AL46" s="101">
        <v>781875</v>
      </c>
      <c r="AM46" s="101">
        <v>28409</v>
      </c>
      <c r="AN46" s="101"/>
      <c r="AO46" s="101">
        <v>170097</v>
      </c>
      <c r="AP46" s="101">
        <v>143976</v>
      </c>
      <c r="AQ46" s="101">
        <v>439393</v>
      </c>
    </row>
    <row r="47" spans="1:43" customFormat="1" ht="63">
      <c r="A47" s="45" t="s">
        <v>105</v>
      </c>
      <c r="B47" s="101">
        <v>405726</v>
      </c>
      <c r="C47" s="101">
        <v>8888</v>
      </c>
      <c r="D47" s="101">
        <v>2878</v>
      </c>
      <c r="E47" s="101">
        <v>301795</v>
      </c>
      <c r="F47" s="101">
        <v>39944</v>
      </c>
      <c r="G47" s="101">
        <v>39021</v>
      </c>
      <c r="H47" s="101">
        <v>372178</v>
      </c>
      <c r="I47" s="101">
        <v>10556</v>
      </c>
      <c r="J47" s="101">
        <v>2878</v>
      </c>
      <c r="K47" s="101">
        <v>288617</v>
      </c>
      <c r="L47" s="101">
        <v>34016</v>
      </c>
      <c r="M47" s="101">
        <v>25718</v>
      </c>
      <c r="N47" s="101">
        <v>296160</v>
      </c>
      <c r="O47" s="101">
        <v>3773</v>
      </c>
      <c r="P47" s="101">
        <v>2878</v>
      </c>
      <c r="Q47" s="101">
        <v>234009</v>
      </c>
      <c r="R47" s="101">
        <v>27889</v>
      </c>
      <c r="S47" s="101">
        <v>17218</v>
      </c>
      <c r="T47" s="106"/>
      <c r="U47" s="106"/>
      <c r="V47" s="106"/>
      <c r="W47" s="106"/>
      <c r="X47" s="106"/>
      <c r="Y47" s="106"/>
      <c r="Z47" s="103"/>
      <c r="AA47" s="103"/>
      <c r="AB47" s="108"/>
      <c r="AC47" s="103"/>
      <c r="AD47" s="103"/>
      <c r="AE47" s="103"/>
      <c r="AF47" s="104"/>
      <c r="AG47" s="104"/>
      <c r="AH47" s="104"/>
      <c r="AI47" s="104"/>
      <c r="AJ47" s="104"/>
      <c r="AK47" s="104"/>
      <c r="AL47" s="101"/>
      <c r="AM47" s="101"/>
      <c r="AN47" s="101"/>
      <c r="AO47" s="101"/>
      <c r="AP47" s="101"/>
      <c r="AQ47" s="101"/>
    </row>
    <row r="48" spans="1:43" customFormat="1">
      <c r="A48" s="45" t="s">
        <v>106</v>
      </c>
      <c r="B48" s="101">
        <v>5115886</v>
      </c>
      <c r="C48" s="101">
        <v>1161445</v>
      </c>
      <c r="D48" s="101">
        <v>61163</v>
      </c>
      <c r="E48" s="101">
        <v>794527</v>
      </c>
      <c r="F48" s="101">
        <v>2121576</v>
      </c>
      <c r="G48" s="101">
        <v>994295</v>
      </c>
      <c r="H48" s="101">
        <v>5454150</v>
      </c>
      <c r="I48" s="101">
        <v>1183353</v>
      </c>
      <c r="J48" s="101">
        <v>76445</v>
      </c>
      <c r="K48" s="101">
        <v>822725</v>
      </c>
      <c r="L48" s="101">
        <v>2421331</v>
      </c>
      <c r="M48" s="101">
        <v>1025103</v>
      </c>
      <c r="N48" s="101">
        <v>6021037</v>
      </c>
      <c r="O48" s="101">
        <v>1021529</v>
      </c>
      <c r="P48" s="101">
        <v>73472</v>
      </c>
      <c r="Q48" s="101">
        <v>825578</v>
      </c>
      <c r="R48" s="101">
        <v>3020091</v>
      </c>
      <c r="S48" s="101">
        <v>1143180</v>
      </c>
      <c r="T48" s="102">
        <v>5315458</v>
      </c>
      <c r="U48" s="102">
        <v>785611</v>
      </c>
      <c r="V48" s="102">
        <v>84442</v>
      </c>
      <c r="W48" s="102">
        <v>377608</v>
      </c>
      <c r="X48" s="101">
        <v>2920000</v>
      </c>
      <c r="Y48" s="102">
        <v>1220595</v>
      </c>
      <c r="Z48" s="103">
        <v>5100975</v>
      </c>
      <c r="AA48" s="103">
        <v>655334</v>
      </c>
      <c r="AB48" s="103">
        <v>29199</v>
      </c>
      <c r="AC48" s="103">
        <v>362512</v>
      </c>
      <c r="AD48" s="103">
        <v>3001623</v>
      </c>
      <c r="AE48" s="103">
        <v>1063257</v>
      </c>
      <c r="AF48" s="104">
        <v>8185578</v>
      </c>
      <c r="AG48" s="104">
        <v>1064495</v>
      </c>
      <c r="AH48" s="104">
        <v>53963</v>
      </c>
      <c r="AI48" s="104">
        <v>750277</v>
      </c>
      <c r="AJ48" s="104">
        <v>4373685</v>
      </c>
      <c r="AK48" s="104">
        <v>1963182</v>
      </c>
      <c r="AL48" s="101">
        <v>9656814</v>
      </c>
      <c r="AM48" s="101">
        <v>1099740</v>
      </c>
      <c r="AN48" s="101">
        <v>66948</v>
      </c>
      <c r="AO48" s="101">
        <v>1060574</v>
      </c>
      <c r="AP48" s="101">
        <v>5294808</v>
      </c>
      <c r="AQ48" s="101">
        <v>2169623</v>
      </c>
    </row>
    <row r="49" spans="1:43" customFormat="1">
      <c r="A49" s="45" t="s">
        <v>107</v>
      </c>
      <c r="B49" s="101">
        <v>448732</v>
      </c>
      <c r="C49" s="101">
        <v>50348</v>
      </c>
      <c r="D49" s="101"/>
      <c r="E49" s="101">
        <v>13089</v>
      </c>
      <c r="F49" s="101">
        <v>253293</v>
      </c>
      <c r="G49" s="101">
        <v>126151</v>
      </c>
      <c r="H49" s="101">
        <v>524026</v>
      </c>
      <c r="I49" s="101">
        <v>48080</v>
      </c>
      <c r="J49" s="101"/>
      <c r="K49" s="101">
        <v>10866</v>
      </c>
      <c r="L49" s="101">
        <v>289387</v>
      </c>
      <c r="M49" s="101">
        <v>175452</v>
      </c>
      <c r="N49" s="101">
        <v>608030</v>
      </c>
      <c r="O49" s="101">
        <v>45092</v>
      </c>
      <c r="P49" s="101"/>
      <c r="Q49" s="101">
        <v>11260</v>
      </c>
      <c r="R49" s="101">
        <v>339651</v>
      </c>
      <c r="S49" s="101">
        <v>210850</v>
      </c>
      <c r="T49" s="102">
        <v>698500</v>
      </c>
      <c r="U49" s="102">
        <v>51580</v>
      </c>
      <c r="V49" s="101"/>
      <c r="W49" s="102">
        <v>4352</v>
      </c>
      <c r="X49" s="101">
        <v>374000</v>
      </c>
      <c r="Y49" s="102">
        <v>268437</v>
      </c>
      <c r="Z49" s="103">
        <v>201720</v>
      </c>
      <c r="AA49" s="103">
        <v>44837</v>
      </c>
      <c r="AB49" s="103"/>
      <c r="AC49" s="103">
        <v>4280</v>
      </c>
      <c r="AD49" s="103">
        <v>63754</v>
      </c>
      <c r="AE49" s="103">
        <v>88614</v>
      </c>
      <c r="AF49" s="104">
        <v>527648</v>
      </c>
      <c r="AG49" s="104" t="s">
        <v>67</v>
      </c>
      <c r="AH49" s="105"/>
      <c r="AI49" s="104" t="s">
        <v>67</v>
      </c>
      <c r="AJ49" s="104">
        <v>404268</v>
      </c>
      <c r="AK49" s="104">
        <v>93679</v>
      </c>
      <c r="AL49" s="101">
        <v>565475</v>
      </c>
      <c r="AM49" s="101">
        <v>20438</v>
      </c>
      <c r="AN49" s="101"/>
      <c r="AO49" s="101">
        <v>3504</v>
      </c>
      <c r="AP49" s="101">
        <v>353299</v>
      </c>
      <c r="AQ49" s="101">
        <v>187947</v>
      </c>
    </row>
    <row r="50" spans="1:43" customFormat="1" ht="31.5">
      <c r="A50" s="45" t="s">
        <v>108</v>
      </c>
      <c r="B50" s="101">
        <v>1427565</v>
      </c>
      <c r="C50" s="101">
        <v>90612</v>
      </c>
      <c r="D50" s="101">
        <v>61163</v>
      </c>
      <c r="E50" s="101">
        <v>38608</v>
      </c>
      <c r="F50" s="101">
        <v>767706</v>
      </c>
      <c r="G50" s="101">
        <v>521266</v>
      </c>
      <c r="H50" s="101">
        <v>1398731</v>
      </c>
      <c r="I50" s="101">
        <v>97307</v>
      </c>
      <c r="J50" s="101">
        <v>76445</v>
      </c>
      <c r="K50" s="101">
        <v>42544</v>
      </c>
      <c r="L50" s="101">
        <v>797297</v>
      </c>
      <c r="M50" s="101">
        <v>460258</v>
      </c>
      <c r="N50" s="101">
        <v>1516374</v>
      </c>
      <c r="O50" s="101">
        <v>91451</v>
      </c>
      <c r="P50" s="101">
        <v>73472</v>
      </c>
      <c r="Q50" s="101">
        <v>24712</v>
      </c>
      <c r="R50" s="101">
        <v>917754</v>
      </c>
      <c r="S50" s="101">
        <v>473229</v>
      </c>
      <c r="T50" s="102">
        <v>1683992</v>
      </c>
      <c r="U50" s="102">
        <v>102421</v>
      </c>
      <c r="V50" s="102">
        <v>84442</v>
      </c>
      <c r="W50" s="102">
        <v>29658</v>
      </c>
      <c r="X50" s="101">
        <v>1037000</v>
      </c>
      <c r="Y50" s="102">
        <v>504486</v>
      </c>
      <c r="Z50" s="103">
        <v>2131083</v>
      </c>
      <c r="AA50" s="103">
        <v>66159</v>
      </c>
      <c r="AB50" s="103" t="s">
        <v>62</v>
      </c>
      <c r="AC50" s="103">
        <v>17194</v>
      </c>
      <c r="AD50" s="103">
        <v>1493445</v>
      </c>
      <c r="AE50" s="103">
        <v>536271</v>
      </c>
      <c r="AF50" s="104">
        <v>2011092</v>
      </c>
      <c r="AG50" s="104">
        <v>77828</v>
      </c>
      <c r="AH50" s="104" t="s">
        <v>67</v>
      </c>
      <c r="AI50" s="104">
        <v>62028</v>
      </c>
      <c r="AJ50" s="104">
        <v>1277999</v>
      </c>
      <c r="AK50" s="104">
        <v>570158</v>
      </c>
      <c r="AL50" s="101">
        <v>2711448</v>
      </c>
      <c r="AM50" s="101">
        <v>140871</v>
      </c>
      <c r="AN50" s="101" t="s">
        <v>67</v>
      </c>
      <c r="AO50" s="101">
        <v>346310</v>
      </c>
      <c r="AP50" s="101">
        <v>1598953</v>
      </c>
      <c r="AQ50" s="101">
        <v>605702</v>
      </c>
    </row>
    <row r="51" spans="1:43" customFormat="1" ht="31.5">
      <c r="A51" s="45" t="s">
        <v>109</v>
      </c>
      <c r="B51" s="101">
        <v>3239589</v>
      </c>
      <c r="C51" s="101">
        <v>1020485</v>
      </c>
      <c r="D51" s="101"/>
      <c r="E51" s="101">
        <v>742830</v>
      </c>
      <c r="F51" s="101">
        <v>1100577</v>
      </c>
      <c r="G51" s="101">
        <v>346878</v>
      </c>
      <c r="H51" s="101">
        <v>3531393</v>
      </c>
      <c r="I51" s="101">
        <v>1037966</v>
      </c>
      <c r="J51" s="101"/>
      <c r="K51" s="101">
        <v>769315</v>
      </c>
      <c r="L51" s="101">
        <v>1334647</v>
      </c>
      <c r="M51" s="101">
        <v>389393</v>
      </c>
      <c r="N51" s="101">
        <v>3896633</v>
      </c>
      <c r="O51" s="101">
        <v>884986</v>
      </c>
      <c r="P51" s="101"/>
      <c r="Q51" s="101">
        <v>789606</v>
      </c>
      <c r="R51" s="101">
        <v>1762686</v>
      </c>
      <c r="S51" s="101">
        <v>459101</v>
      </c>
      <c r="T51" s="102">
        <v>2932966</v>
      </c>
      <c r="U51" s="102">
        <v>631610</v>
      </c>
      <c r="V51" s="101"/>
      <c r="W51" s="102">
        <v>343598</v>
      </c>
      <c r="X51" s="101">
        <v>1510000</v>
      </c>
      <c r="Y51" s="102">
        <v>447672</v>
      </c>
      <c r="Z51" s="103">
        <v>2768172</v>
      </c>
      <c r="AA51" s="103">
        <v>544338</v>
      </c>
      <c r="AB51" s="103" t="s">
        <v>62</v>
      </c>
      <c r="AC51" s="103">
        <v>341038</v>
      </c>
      <c r="AD51" s="103">
        <v>1444424</v>
      </c>
      <c r="AE51" s="103">
        <v>438372</v>
      </c>
      <c r="AF51" s="104">
        <v>5646838</v>
      </c>
      <c r="AG51" s="104" t="s">
        <v>67</v>
      </c>
      <c r="AH51" s="104" t="s">
        <v>67</v>
      </c>
      <c r="AI51" s="104" t="s">
        <v>67</v>
      </c>
      <c r="AJ51" s="104">
        <v>2691418</v>
      </c>
      <c r="AK51" s="104">
        <v>1299345</v>
      </c>
      <c r="AL51" s="101">
        <v>6379891</v>
      </c>
      <c r="AM51" s="101">
        <v>938431</v>
      </c>
      <c r="AN51" s="101" t="s">
        <v>67</v>
      </c>
      <c r="AO51" s="101">
        <v>710760</v>
      </c>
      <c r="AP51" s="101">
        <v>3342556</v>
      </c>
      <c r="AQ51" s="101">
        <v>1375974</v>
      </c>
    </row>
    <row r="52" spans="1:43" customFormat="1" ht="63">
      <c r="A52" s="45" t="s">
        <v>110</v>
      </c>
      <c r="B52" s="101">
        <v>121760526</v>
      </c>
      <c r="C52" s="101">
        <v>16973336</v>
      </c>
      <c r="D52" s="101">
        <v>670</v>
      </c>
      <c r="E52" s="101">
        <v>83051817</v>
      </c>
      <c r="F52" s="101">
        <v>20343097</v>
      </c>
      <c r="G52" s="101">
        <v>795004</v>
      </c>
      <c r="H52" s="101">
        <v>124119446</v>
      </c>
      <c r="I52" s="101">
        <v>18777902</v>
      </c>
      <c r="J52" s="101">
        <v>670</v>
      </c>
      <c r="K52" s="101">
        <v>83855376</v>
      </c>
      <c r="L52" s="101">
        <v>20708655</v>
      </c>
      <c r="M52" s="101">
        <v>718441</v>
      </c>
      <c r="N52" s="101">
        <v>125469753</v>
      </c>
      <c r="O52" s="101">
        <v>18744446</v>
      </c>
      <c r="P52" s="101">
        <v>670</v>
      </c>
      <c r="Q52" s="101">
        <v>84057647</v>
      </c>
      <c r="R52" s="101">
        <v>21786394</v>
      </c>
      <c r="S52" s="101">
        <v>827127</v>
      </c>
      <c r="T52" s="102">
        <v>125599322</v>
      </c>
      <c r="U52" s="102">
        <v>19380004</v>
      </c>
      <c r="V52" s="101">
        <v>1340</v>
      </c>
      <c r="W52" s="102">
        <v>83592601</v>
      </c>
      <c r="X52" s="101">
        <v>21675000</v>
      </c>
      <c r="Y52" s="102">
        <v>898614</v>
      </c>
      <c r="Z52" s="103">
        <v>149010247</v>
      </c>
      <c r="AA52" s="103">
        <v>21746927</v>
      </c>
      <c r="AB52" s="103" t="s">
        <v>62</v>
      </c>
      <c r="AC52" s="103">
        <v>99912351</v>
      </c>
      <c r="AD52" s="103">
        <v>26313986</v>
      </c>
      <c r="AE52" s="103">
        <v>985298</v>
      </c>
      <c r="AF52" s="104">
        <v>137818315</v>
      </c>
      <c r="AG52" s="104">
        <v>11396796</v>
      </c>
      <c r="AH52" s="104" t="s">
        <v>67</v>
      </c>
      <c r="AI52" s="104">
        <v>101123114</v>
      </c>
      <c r="AJ52" s="104">
        <v>24211021</v>
      </c>
      <c r="AK52" s="104">
        <v>1039041</v>
      </c>
      <c r="AL52" s="101">
        <f>22603403+115374292</f>
        <v>137977695</v>
      </c>
      <c r="AM52" s="101">
        <f>8801271+1980361</f>
        <v>10781632</v>
      </c>
      <c r="AN52" s="101">
        <v>670</v>
      </c>
      <c r="AO52" s="101">
        <f>5365472+95927194</f>
        <v>101292666</v>
      </c>
      <c r="AP52" s="101">
        <f>7267333+17466431</f>
        <v>24733764</v>
      </c>
      <c r="AQ52" s="101">
        <v>1146004</v>
      </c>
    </row>
    <row r="53" spans="1:43" customFormat="1" ht="47.25">
      <c r="A53" s="45" t="s">
        <v>111</v>
      </c>
      <c r="B53" s="101">
        <v>13853035</v>
      </c>
      <c r="C53" s="101">
        <v>9593428</v>
      </c>
      <c r="D53" s="101"/>
      <c r="E53" s="101">
        <v>2043697</v>
      </c>
      <c r="F53" s="101">
        <v>1955917</v>
      </c>
      <c r="G53" s="101">
        <v>52718</v>
      </c>
      <c r="H53" s="101">
        <v>14346876</v>
      </c>
      <c r="I53" s="101">
        <v>10088443</v>
      </c>
      <c r="J53" s="101"/>
      <c r="K53" s="101">
        <v>2045470</v>
      </c>
      <c r="L53" s="101">
        <v>2142916</v>
      </c>
      <c r="M53" s="101">
        <v>66849</v>
      </c>
      <c r="N53" s="101">
        <v>14115146</v>
      </c>
      <c r="O53" s="101">
        <v>9880738</v>
      </c>
      <c r="P53" s="101"/>
      <c r="Q53" s="101">
        <v>2007403</v>
      </c>
      <c r="R53" s="101">
        <v>2161668</v>
      </c>
      <c r="S53" s="101">
        <v>62036</v>
      </c>
      <c r="T53" s="102">
        <v>994883</v>
      </c>
      <c r="U53" s="102">
        <v>599542</v>
      </c>
      <c r="V53" s="101"/>
      <c r="W53" s="102">
        <v>58321</v>
      </c>
      <c r="X53" s="101">
        <v>274000</v>
      </c>
      <c r="Y53" s="102">
        <v>57838</v>
      </c>
      <c r="Z53" s="103">
        <v>1312997</v>
      </c>
      <c r="AA53" s="103">
        <v>622190</v>
      </c>
      <c r="AB53" s="103"/>
      <c r="AC53" s="103">
        <v>58761</v>
      </c>
      <c r="AD53" s="103">
        <v>545071</v>
      </c>
      <c r="AE53" s="103">
        <v>81965</v>
      </c>
      <c r="AF53" s="104">
        <v>1390969</v>
      </c>
      <c r="AG53" s="104">
        <v>877591</v>
      </c>
      <c r="AH53" s="104" t="s">
        <v>67</v>
      </c>
      <c r="AI53" s="104">
        <v>92955</v>
      </c>
      <c r="AJ53" s="104">
        <v>337049</v>
      </c>
      <c r="AK53" s="104">
        <v>83374</v>
      </c>
      <c r="AL53" s="101">
        <v>1250984</v>
      </c>
      <c r="AM53" s="101">
        <v>678030</v>
      </c>
      <c r="AN53" s="101"/>
      <c r="AO53" s="101">
        <v>83450</v>
      </c>
      <c r="AP53" s="101">
        <v>382268</v>
      </c>
      <c r="AQ53" s="101">
        <v>107236</v>
      </c>
    </row>
    <row r="54" spans="1:43" customFormat="1" ht="47.25">
      <c r="A54" s="45" t="s">
        <v>112</v>
      </c>
      <c r="B54" s="101">
        <v>98730618</v>
      </c>
      <c r="C54" s="101">
        <v>3532976</v>
      </c>
      <c r="D54" s="101"/>
      <c r="E54" s="101">
        <v>79543130</v>
      </c>
      <c r="F54" s="101">
        <v>15170214</v>
      </c>
      <c r="G54" s="101">
        <v>373159</v>
      </c>
      <c r="H54" s="101">
        <v>99088585</v>
      </c>
      <c r="I54" s="101">
        <v>3730598</v>
      </c>
      <c r="J54" s="101"/>
      <c r="K54" s="101">
        <v>80309387</v>
      </c>
      <c r="L54" s="101">
        <v>14587306</v>
      </c>
      <c r="M54" s="101">
        <v>407658</v>
      </c>
      <c r="N54" s="101">
        <v>99905457</v>
      </c>
      <c r="O54" s="101">
        <v>3696040</v>
      </c>
      <c r="P54" s="101"/>
      <c r="Q54" s="101">
        <v>80482939</v>
      </c>
      <c r="R54" s="101">
        <v>15166490</v>
      </c>
      <c r="S54" s="101">
        <v>523354</v>
      </c>
      <c r="T54" s="102">
        <v>99663157</v>
      </c>
      <c r="U54" s="102">
        <v>4300115</v>
      </c>
      <c r="V54" s="101"/>
      <c r="W54" s="102">
        <v>79915543</v>
      </c>
      <c r="X54" s="101">
        <v>14806000</v>
      </c>
      <c r="Y54" s="102">
        <v>616418</v>
      </c>
      <c r="Z54" s="103">
        <v>121343901</v>
      </c>
      <c r="AA54" s="103">
        <v>4481685</v>
      </c>
      <c r="AB54" s="103"/>
      <c r="AC54" s="103">
        <v>97505925</v>
      </c>
      <c r="AD54" s="103">
        <v>18682233</v>
      </c>
      <c r="AE54" s="103">
        <v>644447</v>
      </c>
      <c r="AF54" s="104">
        <v>123671711</v>
      </c>
      <c r="AG54" s="104">
        <v>5032571</v>
      </c>
      <c r="AH54" s="105"/>
      <c r="AI54" s="104">
        <v>99102321</v>
      </c>
      <c r="AJ54" s="104">
        <v>18704503</v>
      </c>
      <c r="AK54" s="104">
        <v>794812</v>
      </c>
      <c r="AL54" s="101">
        <f>9033888+115374292</f>
        <v>124408180</v>
      </c>
      <c r="AM54" s="101">
        <f>3043163+1980361</f>
        <v>5023524</v>
      </c>
      <c r="AN54" s="101"/>
      <c r="AO54" s="101">
        <f>3238686+95927194</f>
        <v>99165880</v>
      </c>
      <c r="AP54" s="101">
        <f>1855560+17466431</f>
        <v>19321991</v>
      </c>
      <c r="AQ54" s="101">
        <v>873300</v>
      </c>
    </row>
    <row r="55" spans="1:43" customFormat="1" ht="47.25">
      <c r="A55" s="45" t="s">
        <v>113</v>
      </c>
      <c r="B55" s="101">
        <v>9176873</v>
      </c>
      <c r="C55" s="101">
        <v>3846932</v>
      </c>
      <c r="D55" s="101">
        <v>670</v>
      </c>
      <c r="E55" s="101">
        <v>1464990</v>
      </c>
      <c r="F55" s="101">
        <v>3216966</v>
      </c>
      <c r="G55" s="101">
        <v>369127</v>
      </c>
      <c r="H55" s="101">
        <v>10683985</v>
      </c>
      <c r="I55" s="101">
        <v>4958861</v>
      </c>
      <c r="J55" s="101">
        <v>670</v>
      </c>
      <c r="K55" s="101">
        <v>1500519</v>
      </c>
      <c r="L55" s="101">
        <v>3978433</v>
      </c>
      <c r="M55" s="101">
        <v>243934</v>
      </c>
      <c r="N55" s="101">
        <v>11449150</v>
      </c>
      <c r="O55" s="101">
        <v>5167668</v>
      </c>
      <c r="P55" s="101">
        <v>670</v>
      </c>
      <c r="Q55" s="101">
        <v>1567305</v>
      </c>
      <c r="R55" s="101">
        <v>4458236</v>
      </c>
      <c r="S55" s="101">
        <v>241737</v>
      </c>
      <c r="T55" s="102">
        <v>24941282</v>
      </c>
      <c r="U55" s="102">
        <v>14480347</v>
      </c>
      <c r="V55" s="101">
        <v>1340</v>
      </c>
      <c r="W55" s="102">
        <v>3618737</v>
      </c>
      <c r="X55" s="101">
        <v>6595000</v>
      </c>
      <c r="Y55" s="102">
        <v>224358</v>
      </c>
      <c r="Z55" s="103">
        <v>26353349</v>
      </c>
      <c r="AA55" s="103">
        <v>16643052</v>
      </c>
      <c r="AB55" s="103" t="s">
        <v>62</v>
      </c>
      <c r="AC55" s="103">
        <v>2347665</v>
      </c>
      <c r="AD55" s="103">
        <v>7086682</v>
      </c>
      <c r="AE55" s="103">
        <v>258886</v>
      </c>
      <c r="AF55" s="104">
        <v>12755635</v>
      </c>
      <c r="AG55" s="104">
        <v>5486634</v>
      </c>
      <c r="AH55" s="104" t="s">
        <v>67</v>
      </c>
      <c r="AI55" s="104">
        <v>1927838</v>
      </c>
      <c r="AJ55" s="104">
        <v>5169469</v>
      </c>
      <c r="AK55" s="104">
        <v>160855</v>
      </c>
      <c r="AL55" s="101">
        <v>12318531</v>
      </c>
      <c r="AM55" s="101">
        <v>5080078</v>
      </c>
      <c r="AN55" s="101">
        <v>670</v>
      </c>
      <c r="AO55" s="101">
        <v>2043336</v>
      </c>
      <c r="AP55" s="101">
        <v>5029505</v>
      </c>
      <c r="AQ55" s="101">
        <v>165468</v>
      </c>
    </row>
    <row r="56" spans="1:43" customFormat="1" ht="31.5">
      <c r="A56" s="45" t="s">
        <v>114</v>
      </c>
      <c r="B56" s="101">
        <v>25164163</v>
      </c>
      <c r="C56" s="101">
        <v>3180278</v>
      </c>
      <c r="D56" s="101">
        <v>150205</v>
      </c>
      <c r="E56" s="101">
        <v>13297601</v>
      </c>
      <c r="F56" s="101">
        <v>3064207</v>
      </c>
      <c r="G56" s="101">
        <v>5508719</v>
      </c>
      <c r="H56" s="101">
        <v>25023597</v>
      </c>
      <c r="I56" s="101">
        <v>3129899</v>
      </c>
      <c r="J56" s="101">
        <v>167579</v>
      </c>
      <c r="K56" s="101">
        <v>13205188</v>
      </c>
      <c r="L56" s="101">
        <v>3112518</v>
      </c>
      <c r="M56" s="101">
        <v>5565382</v>
      </c>
      <c r="N56" s="101">
        <v>25485400</v>
      </c>
      <c r="O56" s="101">
        <v>3397801</v>
      </c>
      <c r="P56" s="101">
        <v>166604</v>
      </c>
      <c r="Q56" s="101">
        <v>13595022</v>
      </c>
      <c r="R56" s="101">
        <v>3399481</v>
      </c>
      <c r="S56" s="101">
        <v>5081679</v>
      </c>
      <c r="T56" s="102">
        <v>27339907</v>
      </c>
      <c r="U56" s="102">
        <v>3481958</v>
      </c>
      <c r="V56" s="102">
        <v>191301</v>
      </c>
      <c r="W56" s="102">
        <v>15109909</v>
      </c>
      <c r="X56" s="101">
        <v>3615000</v>
      </c>
      <c r="Y56" s="102">
        <v>5117767</v>
      </c>
      <c r="Z56" s="103">
        <v>33968483</v>
      </c>
      <c r="AA56" s="103">
        <v>3456609</v>
      </c>
      <c r="AB56" s="103">
        <v>188547</v>
      </c>
      <c r="AC56" s="103">
        <v>19301878</v>
      </c>
      <c r="AD56" s="103">
        <v>4790094</v>
      </c>
      <c r="AE56" s="103">
        <v>6405299</v>
      </c>
      <c r="AF56" s="104">
        <v>33581159</v>
      </c>
      <c r="AG56" s="104">
        <v>3381867</v>
      </c>
      <c r="AH56" s="104" t="s">
        <v>67</v>
      </c>
      <c r="AI56" s="104">
        <v>18672826</v>
      </c>
      <c r="AJ56" s="104">
        <v>4120154</v>
      </c>
      <c r="AK56" s="104">
        <v>7401768</v>
      </c>
      <c r="AL56" s="101">
        <v>38851209</v>
      </c>
      <c r="AM56" s="101">
        <v>3447827</v>
      </c>
      <c r="AN56" s="101" t="s">
        <v>67</v>
      </c>
      <c r="AO56" s="101">
        <v>21934031</v>
      </c>
      <c r="AP56" s="101">
        <v>4756605</v>
      </c>
      <c r="AQ56" s="101">
        <v>8702515</v>
      </c>
    </row>
    <row r="57" spans="1:43" customFormat="1" ht="31.5">
      <c r="A57" s="45" t="s">
        <v>115</v>
      </c>
      <c r="B57" s="101">
        <v>22683248</v>
      </c>
      <c r="C57" s="101">
        <v>2811720</v>
      </c>
      <c r="D57" s="101">
        <v>150205</v>
      </c>
      <c r="E57" s="101">
        <v>12109689</v>
      </c>
      <c r="F57" s="101">
        <v>2322206</v>
      </c>
      <c r="G57" s="101">
        <v>5390708</v>
      </c>
      <c r="H57" s="101">
        <v>21695180</v>
      </c>
      <c r="I57" s="101">
        <v>2681814</v>
      </c>
      <c r="J57" s="101">
        <v>167579</v>
      </c>
      <c r="K57" s="101">
        <v>11328883</v>
      </c>
      <c r="L57" s="101">
        <v>2256934</v>
      </c>
      <c r="M57" s="101">
        <v>5417183</v>
      </c>
      <c r="N57" s="101">
        <v>20461375</v>
      </c>
      <c r="O57" s="101">
        <v>2605116</v>
      </c>
      <c r="P57" s="101">
        <v>165585</v>
      </c>
      <c r="Q57" s="101">
        <v>10629494</v>
      </c>
      <c r="R57" s="101">
        <v>2368556</v>
      </c>
      <c r="S57" s="101">
        <v>4847036</v>
      </c>
      <c r="T57" s="102">
        <v>23996665</v>
      </c>
      <c r="U57" s="102">
        <v>3017085</v>
      </c>
      <c r="V57" s="102">
        <v>191301</v>
      </c>
      <c r="W57" s="102">
        <v>13119255</v>
      </c>
      <c r="X57" s="101">
        <v>2911000</v>
      </c>
      <c r="Y57" s="102">
        <v>4935063</v>
      </c>
      <c r="Z57" s="103">
        <v>11408627</v>
      </c>
      <c r="AA57" s="103">
        <v>2495781</v>
      </c>
      <c r="AB57" s="103">
        <v>188547</v>
      </c>
      <c r="AC57" s="103"/>
      <c r="AD57" s="103">
        <v>1835227</v>
      </c>
      <c r="AE57" s="103">
        <v>5904232</v>
      </c>
      <c r="AF57" s="104">
        <v>9614106</v>
      </c>
      <c r="AG57" s="104" t="s">
        <v>67</v>
      </c>
      <c r="AH57" s="104" t="s">
        <v>67</v>
      </c>
      <c r="AI57" s="104">
        <v>429400</v>
      </c>
      <c r="AJ57" s="104" t="s">
        <v>67</v>
      </c>
      <c r="AK57" s="104" t="s">
        <v>67</v>
      </c>
      <c r="AL57" s="101">
        <v>11966667</v>
      </c>
      <c r="AM57" s="101" t="s">
        <v>67</v>
      </c>
      <c r="AN57" s="101" t="s">
        <v>67</v>
      </c>
      <c r="AO57" s="101">
        <v>473879</v>
      </c>
      <c r="AP57" s="101" t="s">
        <v>67</v>
      </c>
      <c r="AQ57" s="101">
        <v>8254120</v>
      </c>
    </row>
    <row r="58" spans="1:43" customFormat="1">
      <c r="A58" s="45" t="s">
        <v>116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1"/>
      <c r="O58" s="101"/>
      <c r="P58" s="101"/>
      <c r="Q58" s="101"/>
      <c r="R58" s="101"/>
      <c r="S58" s="101"/>
      <c r="T58" s="106"/>
      <c r="U58" s="106"/>
      <c r="V58" s="106"/>
      <c r="W58" s="106"/>
      <c r="X58" s="106"/>
      <c r="Y58" s="106"/>
      <c r="Z58" s="103"/>
      <c r="AA58" s="103"/>
      <c r="AB58" s="103"/>
      <c r="AC58" s="103"/>
      <c r="AD58" s="103"/>
      <c r="AE58" s="103"/>
      <c r="AF58" s="105"/>
      <c r="AG58" s="105"/>
      <c r="AH58" s="107"/>
      <c r="AI58" s="105"/>
      <c r="AJ58" s="105"/>
      <c r="AK58" s="105"/>
      <c r="AL58" s="101"/>
      <c r="AM58" s="101"/>
      <c r="AN58" s="101"/>
      <c r="AO58" s="101"/>
      <c r="AP58" s="101"/>
      <c r="AQ58" s="101"/>
    </row>
    <row r="59" spans="1:43" customFormat="1" ht="31.5">
      <c r="A59" s="45" t="s">
        <v>117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1"/>
      <c r="O59" s="101"/>
      <c r="P59" s="101"/>
      <c r="Q59" s="101"/>
      <c r="R59" s="101"/>
      <c r="S59" s="101"/>
      <c r="T59" s="106"/>
      <c r="U59" s="106"/>
      <c r="V59" s="106"/>
      <c r="W59" s="106"/>
      <c r="X59" s="106"/>
      <c r="Y59" s="106"/>
      <c r="Z59" s="103"/>
      <c r="AA59" s="103"/>
      <c r="AB59" s="103"/>
      <c r="AC59" s="103"/>
      <c r="AD59" s="103"/>
      <c r="AE59" s="103"/>
      <c r="AF59" s="105"/>
      <c r="AG59" s="105"/>
      <c r="AH59" s="107"/>
      <c r="AI59" s="107"/>
      <c r="AJ59" s="105"/>
      <c r="AK59" s="105"/>
      <c r="AL59" s="101"/>
      <c r="AM59" s="101"/>
      <c r="AN59" s="101"/>
      <c r="AO59" s="101"/>
      <c r="AP59" s="101"/>
      <c r="AQ59" s="101"/>
    </row>
    <row r="60" spans="1:43" customFormat="1" ht="47.25">
      <c r="A60" s="45" t="s">
        <v>118</v>
      </c>
      <c r="B60" s="101">
        <v>2260633</v>
      </c>
      <c r="C60" s="101">
        <v>292950</v>
      </c>
      <c r="D60" s="101"/>
      <c r="E60" s="101">
        <v>1169937</v>
      </c>
      <c r="F60" s="101">
        <v>669016</v>
      </c>
      <c r="G60" s="101">
        <v>104905</v>
      </c>
      <c r="H60" s="101">
        <v>3101614</v>
      </c>
      <c r="I60" s="101">
        <v>366088</v>
      </c>
      <c r="J60" s="101"/>
      <c r="K60" s="101">
        <v>1858330</v>
      </c>
      <c r="L60" s="101">
        <v>740827</v>
      </c>
      <c r="M60" s="101">
        <v>136125</v>
      </c>
      <c r="N60" s="101">
        <v>4924409</v>
      </c>
      <c r="O60" s="101">
        <v>718542</v>
      </c>
      <c r="P60" s="101">
        <v>1019</v>
      </c>
      <c r="Q60" s="101">
        <v>2965516</v>
      </c>
      <c r="R60" s="101">
        <v>1010006</v>
      </c>
      <c r="S60" s="101">
        <v>230101</v>
      </c>
      <c r="T60" s="102">
        <v>3239200</v>
      </c>
      <c r="U60" s="102">
        <v>390680</v>
      </c>
      <c r="V60" s="101"/>
      <c r="W60" s="102">
        <v>1990642</v>
      </c>
      <c r="X60" s="101">
        <v>682000</v>
      </c>
      <c r="Y60" s="102">
        <v>176167</v>
      </c>
      <c r="Z60" s="103">
        <v>22367925</v>
      </c>
      <c r="AA60" s="103" t="s">
        <v>62</v>
      </c>
      <c r="AB60" s="103"/>
      <c r="AC60" s="103">
        <v>18141715</v>
      </c>
      <c r="AD60" s="103">
        <v>2921187</v>
      </c>
      <c r="AE60" s="103">
        <v>441700</v>
      </c>
      <c r="AF60" s="104">
        <v>23952849</v>
      </c>
      <c r="AG60" s="104">
        <v>1698110</v>
      </c>
      <c r="AH60" s="104" t="s">
        <v>67</v>
      </c>
      <c r="AI60" s="104">
        <v>18243426</v>
      </c>
      <c r="AJ60" s="104">
        <v>3206940</v>
      </c>
      <c r="AK60" s="104">
        <v>803015</v>
      </c>
      <c r="AL60" s="101">
        <v>26654825</v>
      </c>
      <c r="AM60" s="101">
        <v>1332671</v>
      </c>
      <c r="AN60" s="101" t="s">
        <v>67</v>
      </c>
      <c r="AO60" s="101">
        <v>21460152</v>
      </c>
      <c r="AP60" s="101">
        <v>3480095</v>
      </c>
      <c r="AQ60" s="101">
        <v>380540</v>
      </c>
    </row>
    <row r="61" spans="1:43" customFormat="1" ht="31.5">
      <c r="A61" s="45" t="s">
        <v>119</v>
      </c>
      <c r="B61" s="101">
        <v>220282</v>
      </c>
      <c r="C61" s="101">
        <v>75608</v>
      </c>
      <c r="D61" s="101"/>
      <c r="E61" s="101">
        <v>17975</v>
      </c>
      <c r="F61" s="101">
        <v>72985</v>
      </c>
      <c r="G61" s="101">
        <v>13106</v>
      </c>
      <c r="H61" s="101">
        <v>226803</v>
      </c>
      <c r="I61" s="101">
        <v>81997</v>
      </c>
      <c r="J61" s="101"/>
      <c r="K61" s="101">
        <v>17975</v>
      </c>
      <c r="L61" s="101">
        <v>114757</v>
      </c>
      <c r="M61" s="101">
        <v>12074</v>
      </c>
      <c r="N61" s="101">
        <v>99616</v>
      </c>
      <c r="O61" s="101">
        <v>74143</v>
      </c>
      <c r="P61" s="101"/>
      <c r="Q61" s="101"/>
      <c r="R61" s="101">
        <v>20919</v>
      </c>
      <c r="S61" s="101">
        <v>4542</v>
      </c>
      <c r="T61" s="102">
        <v>104042</v>
      </c>
      <c r="U61" s="102">
        <v>74193</v>
      </c>
      <c r="V61" s="101"/>
      <c r="W61" s="101"/>
      <c r="X61" s="101">
        <v>23000</v>
      </c>
      <c r="Y61" s="101">
        <v>7000</v>
      </c>
      <c r="Z61" s="103">
        <v>191931</v>
      </c>
      <c r="AA61" s="103" t="s">
        <v>62</v>
      </c>
      <c r="AB61" s="103"/>
      <c r="AC61" s="103" t="s">
        <v>62</v>
      </c>
      <c r="AD61" s="103">
        <v>33680</v>
      </c>
      <c r="AE61" s="103">
        <v>59367</v>
      </c>
      <c r="AF61" s="104" t="s">
        <v>67</v>
      </c>
      <c r="AG61" s="104" t="s">
        <v>67</v>
      </c>
      <c r="AH61" s="107"/>
      <c r="AI61" s="105"/>
      <c r="AJ61" s="104" t="s">
        <v>67</v>
      </c>
      <c r="AK61" s="104" t="s">
        <v>67</v>
      </c>
      <c r="AL61" s="101">
        <v>229717</v>
      </c>
      <c r="AM61" s="101" t="s">
        <v>67</v>
      </c>
      <c r="AN61" s="101"/>
      <c r="AO61" s="101"/>
      <c r="AP61" s="101" t="s">
        <v>67</v>
      </c>
      <c r="AQ61" s="101">
        <v>67855</v>
      </c>
    </row>
    <row r="62" spans="1:43" customFormat="1" ht="47.25">
      <c r="A62" s="45" t="s">
        <v>120</v>
      </c>
      <c r="B62" s="101">
        <v>903282</v>
      </c>
      <c r="C62" s="101">
        <v>386443</v>
      </c>
      <c r="D62" s="101"/>
      <c r="E62" s="101">
        <v>22625</v>
      </c>
      <c r="F62" s="101">
        <v>255784</v>
      </c>
      <c r="G62" s="101">
        <v>203804</v>
      </c>
      <c r="H62" s="101">
        <v>1170849</v>
      </c>
      <c r="I62" s="101">
        <v>437044</v>
      </c>
      <c r="J62" s="101"/>
      <c r="K62" s="101">
        <v>22977</v>
      </c>
      <c r="L62" s="101">
        <v>327741</v>
      </c>
      <c r="M62" s="101">
        <v>381731</v>
      </c>
      <c r="N62" s="101">
        <v>1571515</v>
      </c>
      <c r="O62" s="101">
        <v>467022</v>
      </c>
      <c r="P62" s="101"/>
      <c r="Q62" s="101">
        <v>31956</v>
      </c>
      <c r="R62" s="101">
        <v>427060</v>
      </c>
      <c r="S62" s="101">
        <v>644789</v>
      </c>
      <c r="T62" s="102">
        <v>1847427</v>
      </c>
      <c r="U62" s="102">
        <v>508099</v>
      </c>
      <c r="V62" s="101"/>
      <c r="W62" s="102">
        <v>34658</v>
      </c>
      <c r="X62" s="101">
        <v>457000</v>
      </c>
      <c r="Y62" s="102">
        <v>847357</v>
      </c>
      <c r="Z62" s="103">
        <v>1898133</v>
      </c>
      <c r="AA62" s="103">
        <v>515984</v>
      </c>
      <c r="AB62" s="103"/>
      <c r="AC62" s="103">
        <v>31904</v>
      </c>
      <c r="AD62" s="103">
        <v>476909</v>
      </c>
      <c r="AE62" s="103">
        <v>873336</v>
      </c>
      <c r="AF62" s="104">
        <v>2374549</v>
      </c>
      <c r="AG62" s="104">
        <v>867887</v>
      </c>
      <c r="AH62" s="105"/>
      <c r="AI62" s="104" t="s">
        <v>67</v>
      </c>
      <c r="AJ62" s="104">
        <v>762117</v>
      </c>
      <c r="AK62" s="104">
        <v>679676</v>
      </c>
      <c r="AL62" s="101">
        <v>1392419</v>
      </c>
      <c r="AM62" s="101">
        <v>608231</v>
      </c>
      <c r="AN62" s="101"/>
      <c r="AO62" s="101">
        <v>4695</v>
      </c>
      <c r="AP62" s="101">
        <v>769470</v>
      </c>
      <c r="AQ62" s="101">
        <v>9549</v>
      </c>
    </row>
    <row r="63" spans="1:43" customFormat="1" ht="31.5">
      <c r="A63" s="45" t="s">
        <v>121</v>
      </c>
      <c r="B63" s="101">
        <v>138821</v>
      </c>
      <c r="C63" s="101">
        <v>105039</v>
      </c>
      <c r="D63" s="101"/>
      <c r="E63" s="101">
        <v>5188</v>
      </c>
      <c r="F63" s="101">
        <v>17343</v>
      </c>
      <c r="G63" s="101">
        <v>1719</v>
      </c>
      <c r="H63" s="101">
        <v>157048</v>
      </c>
      <c r="I63" s="101">
        <v>123741</v>
      </c>
      <c r="J63" s="101"/>
      <c r="K63" s="101">
        <v>5188</v>
      </c>
      <c r="L63" s="101">
        <v>26811</v>
      </c>
      <c r="M63" s="101">
        <v>1308</v>
      </c>
      <c r="N63" s="101">
        <v>166184</v>
      </c>
      <c r="O63" s="101">
        <v>127696</v>
      </c>
      <c r="P63" s="101"/>
      <c r="Q63" s="101">
        <v>9067</v>
      </c>
      <c r="R63" s="101">
        <v>28113</v>
      </c>
      <c r="S63" s="101">
        <v>1308</v>
      </c>
      <c r="T63" s="102">
        <v>157990</v>
      </c>
      <c r="U63" s="102">
        <v>127696</v>
      </c>
      <c r="V63" s="101"/>
      <c r="W63" s="102">
        <v>6760</v>
      </c>
      <c r="X63" s="102">
        <v>23534</v>
      </c>
      <c r="Y63" s="101"/>
      <c r="Z63" s="103" t="s">
        <v>62</v>
      </c>
      <c r="AA63" s="103" t="s">
        <v>62</v>
      </c>
      <c r="AB63" s="103"/>
      <c r="AC63" s="103"/>
      <c r="AD63" s="103" t="s">
        <v>62</v>
      </c>
      <c r="AE63" s="103" t="s">
        <v>62</v>
      </c>
      <c r="AF63" s="104">
        <v>497339</v>
      </c>
      <c r="AG63" s="104">
        <v>467235</v>
      </c>
      <c r="AH63" s="105"/>
      <c r="AI63" s="104" t="s">
        <v>67</v>
      </c>
      <c r="AJ63" s="104">
        <v>24427</v>
      </c>
      <c r="AK63" s="104" t="s">
        <v>67</v>
      </c>
      <c r="AL63" s="101">
        <v>504387</v>
      </c>
      <c r="AM63" s="101">
        <v>467235</v>
      </c>
      <c r="AN63" s="101"/>
      <c r="AO63" s="101" t="s">
        <v>67</v>
      </c>
      <c r="AP63" s="101">
        <v>28663</v>
      </c>
      <c r="AQ63" s="101" t="s">
        <v>67</v>
      </c>
    </row>
    <row r="64" spans="1:43" customFormat="1" ht="31.5">
      <c r="A64" s="45" t="s">
        <v>122</v>
      </c>
      <c r="B64" s="101">
        <v>764461</v>
      </c>
      <c r="C64" s="101">
        <v>281404</v>
      </c>
      <c r="D64" s="101"/>
      <c r="E64" s="101">
        <v>17437</v>
      </c>
      <c r="F64" s="101">
        <v>238441</v>
      </c>
      <c r="G64" s="101">
        <v>202085</v>
      </c>
      <c r="H64" s="101">
        <v>1013801</v>
      </c>
      <c r="I64" s="101">
        <v>313303</v>
      </c>
      <c r="J64" s="101"/>
      <c r="K64" s="101">
        <v>17789</v>
      </c>
      <c r="L64" s="101">
        <v>300930</v>
      </c>
      <c r="M64" s="101">
        <v>380423</v>
      </c>
      <c r="N64" s="101">
        <v>1405331</v>
      </c>
      <c r="O64" s="101">
        <v>339326</v>
      </c>
      <c r="P64" s="101"/>
      <c r="Q64" s="101">
        <v>22889</v>
      </c>
      <c r="R64" s="101">
        <v>398947</v>
      </c>
      <c r="S64" s="101">
        <v>643481</v>
      </c>
      <c r="T64" s="102">
        <v>1689437</v>
      </c>
      <c r="U64" s="102">
        <v>380403</v>
      </c>
      <c r="V64" s="101"/>
      <c r="W64" s="102">
        <v>27898</v>
      </c>
      <c r="X64" s="101">
        <v>433000</v>
      </c>
      <c r="Y64" s="102">
        <v>847106</v>
      </c>
      <c r="Z64" s="103" t="s">
        <v>62</v>
      </c>
      <c r="AA64" s="103" t="s">
        <v>62</v>
      </c>
      <c r="AB64" s="103"/>
      <c r="AC64" s="103">
        <v>31904</v>
      </c>
      <c r="AD64" s="103" t="s">
        <v>62</v>
      </c>
      <c r="AE64" s="103" t="s">
        <v>62</v>
      </c>
      <c r="AF64" s="104">
        <v>1877210</v>
      </c>
      <c r="AG64" s="104">
        <v>400652</v>
      </c>
      <c r="AH64" s="105"/>
      <c r="AI64" s="104" t="s">
        <v>67</v>
      </c>
      <c r="AJ64" s="104">
        <v>737690</v>
      </c>
      <c r="AK64" s="104" t="s">
        <v>67</v>
      </c>
      <c r="AL64" s="101">
        <v>888032</v>
      </c>
      <c r="AM64" s="101">
        <v>140996</v>
      </c>
      <c r="AN64" s="101"/>
      <c r="AO64" s="101" t="s">
        <v>67</v>
      </c>
      <c r="AP64" s="101">
        <v>740807</v>
      </c>
      <c r="AQ64" s="101" t="s">
        <v>67</v>
      </c>
    </row>
    <row r="65" spans="1:43" customFormat="1" ht="31.5">
      <c r="A65" s="45" t="s">
        <v>123</v>
      </c>
      <c r="B65" s="101">
        <v>17379396</v>
      </c>
      <c r="C65" s="101">
        <v>389583</v>
      </c>
      <c r="D65" s="101"/>
      <c r="E65" s="101">
        <v>5145797</v>
      </c>
      <c r="F65" s="101">
        <v>11543471</v>
      </c>
      <c r="G65" s="101">
        <v>96644</v>
      </c>
      <c r="H65" s="101">
        <v>17595079</v>
      </c>
      <c r="I65" s="101">
        <v>379828</v>
      </c>
      <c r="J65" s="101"/>
      <c r="K65" s="101">
        <v>5483304</v>
      </c>
      <c r="L65" s="101">
        <v>11525664</v>
      </c>
      <c r="M65" s="101">
        <v>124108</v>
      </c>
      <c r="N65" s="101">
        <v>19183200</v>
      </c>
      <c r="O65" s="101">
        <v>401567</v>
      </c>
      <c r="P65" s="101"/>
      <c r="Q65" s="101">
        <v>6050071</v>
      </c>
      <c r="R65" s="101">
        <v>12337859</v>
      </c>
      <c r="S65" s="101">
        <v>118681</v>
      </c>
      <c r="T65" s="102">
        <v>19259186</v>
      </c>
      <c r="U65" s="102">
        <v>398436</v>
      </c>
      <c r="V65" s="101"/>
      <c r="W65" s="102">
        <v>5950362</v>
      </c>
      <c r="X65" s="101">
        <v>12475000</v>
      </c>
      <c r="Y65" s="102">
        <v>137989</v>
      </c>
      <c r="Z65" s="103">
        <v>20205955</v>
      </c>
      <c r="AA65" s="103">
        <v>433629</v>
      </c>
      <c r="AB65" s="103"/>
      <c r="AC65" s="103">
        <v>6640306</v>
      </c>
      <c r="AD65" s="103">
        <v>12677556</v>
      </c>
      <c r="AE65" s="103">
        <v>137090</v>
      </c>
      <c r="AF65" s="104">
        <v>18759021</v>
      </c>
      <c r="AG65" s="104">
        <v>447532</v>
      </c>
      <c r="AH65" s="105"/>
      <c r="AI65" s="104">
        <v>6343334</v>
      </c>
      <c r="AJ65" s="104">
        <v>11493386</v>
      </c>
      <c r="AK65" s="104">
        <v>147757</v>
      </c>
      <c r="AL65" s="101">
        <v>19233490</v>
      </c>
      <c r="AM65" s="101">
        <v>449791</v>
      </c>
      <c r="AN65" s="101"/>
      <c r="AO65" s="101">
        <v>6571958</v>
      </c>
      <c r="AP65" s="101">
        <v>11741364</v>
      </c>
      <c r="AQ65" s="101">
        <v>152595</v>
      </c>
    </row>
    <row r="66" spans="1:43" customFormat="1">
      <c r="A66" s="45" t="s">
        <v>124</v>
      </c>
      <c r="B66" s="101">
        <v>13650</v>
      </c>
      <c r="C66" s="101">
        <v>12478</v>
      </c>
      <c r="D66" s="101"/>
      <c r="E66" s="101">
        <v>518</v>
      </c>
      <c r="F66" s="101"/>
      <c r="G66" s="101"/>
      <c r="H66" s="101">
        <v>13688</v>
      </c>
      <c r="I66" s="101">
        <v>12479</v>
      </c>
      <c r="J66" s="101"/>
      <c r="K66" s="101">
        <v>518</v>
      </c>
      <c r="L66" s="101"/>
      <c r="M66" s="101"/>
      <c r="N66" s="101">
        <v>13688</v>
      </c>
      <c r="O66" s="101">
        <v>12479</v>
      </c>
      <c r="P66" s="101"/>
      <c r="Q66" s="101">
        <v>518</v>
      </c>
      <c r="R66" s="101"/>
      <c r="S66" s="101"/>
      <c r="T66" s="102">
        <v>13688</v>
      </c>
      <c r="U66" s="102">
        <v>12479</v>
      </c>
      <c r="V66" s="101"/>
      <c r="W66" s="101">
        <v>1036</v>
      </c>
      <c r="X66" s="101"/>
      <c r="Y66" s="101"/>
      <c r="Z66" s="103" t="s">
        <v>62</v>
      </c>
      <c r="AA66" s="103" t="s">
        <v>62</v>
      </c>
      <c r="AB66" s="103"/>
      <c r="AC66" s="103" t="s">
        <v>62</v>
      </c>
      <c r="AD66" s="103" t="s">
        <v>62</v>
      </c>
      <c r="AE66" s="103"/>
      <c r="AF66" s="104" t="s">
        <v>67</v>
      </c>
      <c r="AG66" s="104" t="s">
        <v>67</v>
      </c>
      <c r="AH66" s="105"/>
      <c r="AI66" s="111"/>
      <c r="AJ66" s="104" t="s">
        <v>67</v>
      </c>
      <c r="AK66" s="111"/>
      <c r="AL66" s="101"/>
      <c r="AM66" s="101"/>
      <c r="AN66" s="101"/>
      <c r="AO66" s="101"/>
      <c r="AP66" s="101"/>
      <c r="AQ66" s="101"/>
    </row>
    <row r="67" spans="1:43" customFormat="1" ht="63">
      <c r="A67" s="45" t="s">
        <v>125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1"/>
      <c r="O67" s="101"/>
      <c r="P67" s="101"/>
      <c r="Q67" s="101"/>
      <c r="R67" s="101"/>
      <c r="S67" s="101"/>
      <c r="T67" s="106"/>
      <c r="U67" s="106"/>
      <c r="V67" s="106"/>
      <c r="W67" s="106"/>
      <c r="X67" s="106"/>
      <c r="Y67" s="106"/>
      <c r="Z67" s="103"/>
      <c r="AA67" s="103"/>
      <c r="AB67" s="108"/>
      <c r="AC67" s="103"/>
      <c r="AD67" s="103"/>
      <c r="AE67" s="103"/>
      <c r="AF67" s="111"/>
      <c r="AG67" s="111"/>
      <c r="AH67" s="107"/>
      <c r="AI67" s="105"/>
      <c r="AJ67" s="111"/>
      <c r="AK67" s="111"/>
      <c r="AL67" s="101"/>
      <c r="AM67" s="101"/>
      <c r="AN67" s="101"/>
      <c r="AO67" s="101"/>
      <c r="AP67" s="101"/>
      <c r="AQ67" s="101"/>
    </row>
    <row r="68" spans="1:43" customFormat="1" ht="31.5">
      <c r="A68" s="45" t="s">
        <v>126</v>
      </c>
      <c r="B68" s="101">
        <v>147436</v>
      </c>
      <c r="C68" s="101">
        <v>8724</v>
      </c>
      <c r="D68" s="101"/>
      <c r="E68" s="101">
        <v>1743</v>
      </c>
      <c r="F68" s="101">
        <v>130632</v>
      </c>
      <c r="G68" s="101">
        <v>6085</v>
      </c>
      <c r="H68" s="101">
        <v>147750</v>
      </c>
      <c r="I68" s="101">
        <v>8724</v>
      </c>
      <c r="J68" s="101"/>
      <c r="K68" s="101">
        <v>1743</v>
      </c>
      <c r="L68" s="101">
        <v>131198</v>
      </c>
      <c r="M68" s="101">
        <v>6085</v>
      </c>
      <c r="N68" s="101">
        <v>234183</v>
      </c>
      <c r="O68" s="101">
        <v>8724</v>
      </c>
      <c r="P68" s="101"/>
      <c r="Q68" s="101">
        <v>1743</v>
      </c>
      <c r="R68" s="101">
        <v>217631</v>
      </c>
      <c r="S68" s="101">
        <v>6085</v>
      </c>
      <c r="T68" s="102">
        <v>234629</v>
      </c>
      <c r="U68" s="102">
        <v>8724</v>
      </c>
      <c r="V68" s="101"/>
      <c r="W68" s="102">
        <v>1659</v>
      </c>
      <c r="X68" s="101">
        <v>218000</v>
      </c>
      <c r="Y68" s="102">
        <v>6085</v>
      </c>
      <c r="Z68" s="103" t="s">
        <v>62</v>
      </c>
      <c r="AA68" s="103" t="s">
        <v>62</v>
      </c>
      <c r="AB68" s="103"/>
      <c r="AC68" s="103"/>
      <c r="AD68" s="103" t="s">
        <v>62</v>
      </c>
      <c r="AE68" s="103" t="s">
        <v>62</v>
      </c>
      <c r="AF68" s="104" t="s">
        <v>67</v>
      </c>
      <c r="AG68" s="104" t="s">
        <v>67</v>
      </c>
      <c r="AH68" s="107"/>
      <c r="AI68" s="104" t="s">
        <v>67</v>
      </c>
      <c r="AJ68" s="104" t="s">
        <v>67</v>
      </c>
      <c r="AK68" s="104" t="s">
        <v>67</v>
      </c>
      <c r="AL68" s="101" t="s">
        <v>67</v>
      </c>
      <c r="AM68" s="101" t="s">
        <v>67</v>
      </c>
      <c r="AN68" s="101"/>
      <c r="AO68" s="101" t="s">
        <v>67</v>
      </c>
      <c r="AP68" s="101" t="s">
        <v>67</v>
      </c>
      <c r="AQ68" s="101" t="s">
        <v>67</v>
      </c>
    </row>
    <row r="69" spans="1:43" customFormat="1" ht="31.5">
      <c r="A69" s="45" t="s">
        <v>127</v>
      </c>
      <c r="B69" s="101">
        <v>17161837</v>
      </c>
      <c r="C69" s="101">
        <v>368318</v>
      </c>
      <c r="D69" s="101"/>
      <c r="E69" s="101">
        <v>5143536</v>
      </c>
      <c r="F69" s="101">
        <v>11358147</v>
      </c>
      <c r="G69" s="101">
        <v>89563</v>
      </c>
      <c r="H69" s="101">
        <v>17333593</v>
      </c>
      <c r="I69" s="101">
        <v>358562</v>
      </c>
      <c r="J69" s="101"/>
      <c r="K69" s="101">
        <v>5480805</v>
      </c>
      <c r="L69" s="101">
        <v>11295417</v>
      </c>
      <c r="M69" s="101">
        <v>117027</v>
      </c>
      <c r="N69" s="101">
        <v>18820724</v>
      </c>
      <c r="O69" s="101">
        <v>378757</v>
      </c>
      <c r="P69" s="101"/>
      <c r="Q69" s="101">
        <v>6047572</v>
      </c>
      <c r="R69" s="101">
        <v>12008359</v>
      </c>
      <c r="S69" s="101">
        <v>111407</v>
      </c>
      <c r="T69" s="102">
        <v>18895145</v>
      </c>
      <c r="U69" s="102">
        <v>375626</v>
      </c>
      <c r="V69" s="101"/>
      <c r="W69" s="102">
        <v>5947947</v>
      </c>
      <c r="X69" s="101">
        <v>12145000</v>
      </c>
      <c r="Y69" s="102">
        <v>129739</v>
      </c>
      <c r="Z69" s="103">
        <v>19838346</v>
      </c>
      <c r="AA69" s="103">
        <v>410785</v>
      </c>
      <c r="AB69" s="103"/>
      <c r="AC69" s="103">
        <v>6635784</v>
      </c>
      <c r="AD69" s="103">
        <v>12354463</v>
      </c>
      <c r="AE69" s="103">
        <v>128027</v>
      </c>
      <c r="AF69" s="104">
        <v>18407727</v>
      </c>
      <c r="AG69" s="104">
        <v>425555</v>
      </c>
      <c r="AH69" s="107"/>
      <c r="AI69" s="104">
        <v>6338812</v>
      </c>
      <c r="AJ69" s="104">
        <v>11187030</v>
      </c>
      <c r="AK69" s="104">
        <v>132895</v>
      </c>
      <c r="AL69" s="101">
        <v>18832168</v>
      </c>
      <c r="AM69" s="101">
        <v>428022</v>
      </c>
      <c r="AN69" s="101"/>
      <c r="AO69" s="101">
        <v>6567020</v>
      </c>
      <c r="AP69" s="101">
        <v>11382993</v>
      </c>
      <c r="AQ69" s="101">
        <v>136351</v>
      </c>
    </row>
    <row r="70" spans="1:43" customFormat="1" ht="78.75">
      <c r="A70" s="45" t="s">
        <v>128</v>
      </c>
      <c r="B70" s="101">
        <v>56043</v>
      </c>
      <c r="C70" s="101"/>
      <c r="D70" s="101"/>
      <c r="E70" s="101"/>
      <c r="F70" s="101">
        <v>54096</v>
      </c>
      <c r="G70" s="101">
        <v>996</v>
      </c>
      <c r="H70" s="101">
        <v>99685</v>
      </c>
      <c r="I70" s="101"/>
      <c r="J70" s="101"/>
      <c r="K70" s="101"/>
      <c r="L70" s="101">
        <v>98388</v>
      </c>
      <c r="M70" s="101">
        <v>996</v>
      </c>
      <c r="N70" s="101">
        <v>113673</v>
      </c>
      <c r="O70" s="101">
        <v>1607</v>
      </c>
      <c r="P70" s="101"/>
      <c r="Q70" s="101"/>
      <c r="R70" s="101">
        <v>110639</v>
      </c>
      <c r="S70" s="101">
        <v>1189</v>
      </c>
      <c r="T70" s="102">
        <v>100870</v>
      </c>
      <c r="U70" s="102">
        <v>1607</v>
      </c>
      <c r="V70" s="101"/>
      <c r="W70" s="101"/>
      <c r="X70" s="101">
        <v>97000</v>
      </c>
      <c r="Y70" s="101">
        <v>1000</v>
      </c>
      <c r="Z70" s="103">
        <v>116284</v>
      </c>
      <c r="AA70" s="103" t="s">
        <v>62</v>
      </c>
      <c r="AB70" s="103"/>
      <c r="AC70" s="103" t="s">
        <v>62</v>
      </c>
      <c r="AD70" s="103">
        <v>109487</v>
      </c>
      <c r="AE70" s="103" t="s">
        <v>62</v>
      </c>
      <c r="AF70" s="104">
        <v>98744</v>
      </c>
      <c r="AG70" s="104" t="s">
        <v>67</v>
      </c>
      <c r="AH70" s="107"/>
      <c r="AI70" s="104" t="s">
        <v>67</v>
      </c>
      <c r="AJ70" s="104">
        <v>89855</v>
      </c>
      <c r="AK70" s="104" t="s">
        <v>67</v>
      </c>
      <c r="AL70" s="101">
        <v>107824</v>
      </c>
      <c r="AM70" s="101" t="s">
        <v>67</v>
      </c>
      <c r="AN70" s="101"/>
      <c r="AO70" s="101" t="s">
        <v>67</v>
      </c>
      <c r="AP70" s="101">
        <v>102512</v>
      </c>
      <c r="AQ70" s="101" t="s">
        <v>67</v>
      </c>
    </row>
    <row r="71" spans="1:43" customFormat="1" ht="31.5">
      <c r="A71" s="45" t="s">
        <v>129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1">
        <v>932</v>
      </c>
      <c r="O71" s="101"/>
      <c r="P71" s="101"/>
      <c r="Q71" s="101"/>
      <c r="R71" s="101">
        <v>932</v>
      </c>
      <c r="S71" s="101"/>
      <c r="T71" s="101">
        <v>15000</v>
      </c>
      <c r="U71" s="101"/>
      <c r="V71" s="101"/>
      <c r="W71" s="101"/>
      <c r="X71" s="101">
        <v>15000</v>
      </c>
      <c r="Y71" s="101"/>
      <c r="Z71" s="103">
        <v>27474</v>
      </c>
      <c r="AA71" s="103"/>
      <c r="AB71" s="103"/>
      <c r="AC71" s="103" t="s">
        <v>62</v>
      </c>
      <c r="AD71" s="103">
        <v>19150</v>
      </c>
      <c r="AE71" s="103" t="s">
        <v>62</v>
      </c>
      <c r="AF71" s="104" t="s">
        <v>67</v>
      </c>
      <c r="AG71" s="111"/>
      <c r="AH71" s="105"/>
      <c r="AI71" s="104" t="s">
        <v>67</v>
      </c>
      <c r="AJ71" s="104" t="s">
        <v>67</v>
      </c>
      <c r="AK71" s="104" t="s">
        <v>67</v>
      </c>
      <c r="AL71" s="101" t="s">
        <v>67</v>
      </c>
      <c r="AM71" s="101" t="s">
        <v>67</v>
      </c>
      <c r="AN71" s="101"/>
      <c r="AO71" s="101"/>
      <c r="AP71" s="101" t="s">
        <v>67</v>
      </c>
      <c r="AQ71" s="101" t="s">
        <v>67</v>
      </c>
    </row>
    <row r="72" spans="1:43" customFormat="1" ht="31.5">
      <c r="A72" s="45" t="s">
        <v>130</v>
      </c>
      <c r="B72" s="101">
        <v>5192335</v>
      </c>
      <c r="C72" s="101">
        <v>3032422</v>
      </c>
      <c r="D72" s="101">
        <v>5968</v>
      </c>
      <c r="E72" s="101">
        <v>70884</v>
      </c>
      <c r="F72" s="101">
        <v>1786258</v>
      </c>
      <c r="G72" s="101">
        <v>141894</v>
      </c>
      <c r="H72" s="101">
        <v>5092811</v>
      </c>
      <c r="I72" s="101">
        <v>2963663</v>
      </c>
      <c r="J72" s="101">
        <v>7934</v>
      </c>
      <c r="K72" s="101">
        <v>70173</v>
      </c>
      <c r="L72" s="101">
        <v>1865982</v>
      </c>
      <c r="M72" s="101">
        <v>173708</v>
      </c>
      <c r="N72" s="101">
        <v>5993597</v>
      </c>
      <c r="O72" s="101">
        <v>2478176</v>
      </c>
      <c r="P72" s="101">
        <v>231359</v>
      </c>
      <c r="Q72" s="101">
        <v>1227291</v>
      </c>
      <c r="R72" s="101">
        <v>2099072</v>
      </c>
      <c r="S72" s="101">
        <v>177194</v>
      </c>
      <c r="T72" s="102">
        <v>5698347</v>
      </c>
      <c r="U72" s="102">
        <v>2990242</v>
      </c>
      <c r="V72" s="102">
        <v>649300</v>
      </c>
      <c r="W72" s="102">
        <v>238495</v>
      </c>
      <c r="X72" s="101">
        <v>2253000</v>
      </c>
      <c r="Y72" s="102">
        <v>212125</v>
      </c>
      <c r="Z72" s="103">
        <v>5184488</v>
      </c>
      <c r="AA72" s="103">
        <v>2638990</v>
      </c>
      <c r="AB72" s="103" t="s">
        <v>62</v>
      </c>
      <c r="AC72" s="103">
        <v>41034</v>
      </c>
      <c r="AD72" s="103">
        <v>2175139</v>
      </c>
      <c r="AE72" s="103">
        <v>322587</v>
      </c>
      <c r="AF72" s="104">
        <v>7001810</v>
      </c>
      <c r="AG72" s="104">
        <v>4000399</v>
      </c>
      <c r="AH72" s="104" t="s">
        <v>67</v>
      </c>
      <c r="AI72" s="104">
        <v>38638</v>
      </c>
      <c r="AJ72" s="104">
        <v>2022438</v>
      </c>
      <c r="AK72" s="104">
        <v>933855</v>
      </c>
      <c r="AL72" s="101">
        <v>6008156</v>
      </c>
      <c r="AM72" s="101">
        <v>3804586</v>
      </c>
      <c r="AN72" s="101" t="s">
        <v>67</v>
      </c>
      <c r="AO72" s="101">
        <v>38153</v>
      </c>
      <c r="AP72" s="101">
        <v>1968238</v>
      </c>
      <c r="AQ72" s="101">
        <v>190499</v>
      </c>
    </row>
    <row r="73" spans="1:43" customFormat="1" ht="63">
      <c r="A73" s="45" t="s">
        <v>131</v>
      </c>
      <c r="B73" s="101">
        <v>5128509</v>
      </c>
      <c r="C73" s="101">
        <v>2996085</v>
      </c>
      <c r="D73" s="101">
        <v>5968</v>
      </c>
      <c r="E73" s="101">
        <v>70600</v>
      </c>
      <c r="F73" s="101">
        <v>1774132</v>
      </c>
      <c r="G73" s="101">
        <v>129027</v>
      </c>
      <c r="H73" s="101">
        <v>5026296</v>
      </c>
      <c r="I73" s="101">
        <v>2927852</v>
      </c>
      <c r="J73" s="101">
        <v>7934</v>
      </c>
      <c r="K73" s="101">
        <v>68927</v>
      </c>
      <c r="L73" s="101">
        <v>1850926</v>
      </c>
      <c r="M73" s="101">
        <v>159306</v>
      </c>
      <c r="N73" s="101">
        <v>5923330</v>
      </c>
      <c r="O73" s="101">
        <v>2438132</v>
      </c>
      <c r="P73" s="101">
        <v>231359</v>
      </c>
      <c r="Q73" s="101">
        <v>1227155</v>
      </c>
      <c r="R73" s="101">
        <v>2082436</v>
      </c>
      <c r="S73" s="101">
        <v>163798</v>
      </c>
      <c r="T73" s="102">
        <v>5642520</v>
      </c>
      <c r="U73" s="102">
        <v>2964656</v>
      </c>
      <c r="V73" s="102">
        <v>649300</v>
      </c>
      <c r="W73" s="102">
        <v>238359</v>
      </c>
      <c r="X73" s="101">
        <v>2235000</v>
      </c>
      <c r="Y73" s="101">
        <v>200000</v>
      </c>
      <c r="Z73" s="103">
        <v>5140603</v>
      </c>
      <c r="AA73" s="103" t="s">
        <v>62</v>
      </c>
      <c r="AB73" s="103" t="s">
        <v>62</v>
      </c>
      <c r="AC73" s="103">
        <v>41034</v>
      </c>
      <c r="AD73" s="103">
        <v>2162813</v>
      </c>
      <c r="AE73" s="103">
        <v>314030</v>
      </c>
      <c r="AF73" s="104">
        <v>6958000</v>
      </c>
      <c r="AG73" s="104" t="s">
        <v>67</v>
      </c>
      <c r="AH73" s="104" t="s">
        <v>67</v>
      </c>
      <c r="AI73" s="104">
        <v>38638</v>
      </c>
      <c r="AJ73" s="104">
        <v>2009665</v>
      </c>
      <c r="AK73" s="104">
        <v>923442</v>
      </c>
      <c r="AL73" s="101">
        <v>5961811</v>
      </c>
      <c r="AM73" s="101" t="s">
        <v>67</v>
      </c>
      <c r="AN73" s="101" t="s">
        <v>67</v>
      </c>
      <c r="AO73" s="101">
        <v>38153</v>
      </c>
      <c r="AP73" s="101">
        <v>1956458</v>
      </c>
      <c r="AQ73" s="101">
        <v>177854</v>
      </c>
    </row>
    <row r="74" spans="1:43" customFormat="1" ht="78.75">
      <c r="A74" s="45" t="s">
        <v>132</v>
      </c>
      <c r="B74" s="101">
        <v>63619</v>
      </c>
      <c r="C74" s="101">
        <v>36337</v>
      </c>
      <c r="D74" s="101"/>
      <c r="E74" s="101"/>
      <c r="F74" s="101">
        <v>11919</v>
      </c>
      <c r="G74" s="101">
        <v>12867</v>
      </c>
      <c r="H74" s="101">
        <v>66319</v>
      </c>
      <c r="I74" s="101">
        <v>35811</v>
      </c>
      <c r="J74" s="101"/>
      <c r="K74" s="101">
        <v>1246</v>
      </c>
      <c r="L74" s="101">
        <v>14860</v>
      </c>
      <c r="M74" s="101">
        <v>14402</v>
      </c>
      <c r="N74" s="101">
        <v>70016</v>
      </c>
      <c r="O74" s="101">
        <v>40044</v>
      </c>
      <c r="P74" s="101"/>
      <c r="Q74" s="101"/>
      <c r="R74" s="101">
        <v>16440</v>
      </c>
      <c r="S74" s="101">
        <v>13396</v>
      </c>
      <c r="T74" s="102">
        <v>54111</v>
      </c>
      <c r="U74" s="102">
        <v>25586</v>
      </c>
      <c r="V74" s="101"/>
      <c r="W74" s="101"/>
      <c r="X74" s="101">
        <v>16000</v>
      </c>
      <c r="Y74" s="101">
        <v>12000</v>
      </c>
      <c r="Z74" s="103">
        <v>42063</v>
      </c>
      <c r="AA74" s="103" t="s">
        <v>62</v>
      </c>
      <c r="AB74" s="103"/>
      <c r="AC74" s="103"/>
      <c r="AD74" s="103">
        <v>11333</v>
      </c>
      <c r="AE74" s="103" t="s">
        <v>62</v>
      </c>
      <c r="AF74" s="104" t="s">
        <v>67</v>
      </c>
      <c r="AG74" s="104" t="s">
        <v>67</v>
      </c>
      <c r="AH74" s="104" t="s">
        <v>67</v>
      </c>
      <c r="AI74" s="107"/>
      <c r="AJ74" s="104" t="s">
        <v>67</v>
      </c>
      <c r="AK74" s="104" t="s">
        <v>67</v>
      </c>
      <c r="AL74" s="101" t="s">
        <v>67</v>
      </c>
      <c r="AM74" s="101" t="s">
        <v>67</v>
      </c>
      <c r="AN74" s="101" t="s">
        <v>67</v>
      </c>
      <c r="AO74" s="101"/>
      <c r="AP74" s="101" t="s">
        <v>67</v>
      </c>
      <c r="AQ74" s="101" t="s">
        <v>67</v>
      </c>
    </row>
    <row r="75" spans="1:43" customFormat="1" ht="47.25">
      <c r="A75" s="45" t="s">
        <v>133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1"/>
      <c r="O75" s="101"/>
      <c r="P75" s="101"/>
      <c r="Q75" s="101"/>
      <c r="R75" s="101"/>
      <c r="S75" s="101"/>
      <c r="T75" s="101">
        <v>2000</v>
      </c>
      <c r="U75" s="101"/>
      <c r="V75" s="101"/>
      <c r="W75" s="101"/>
      <c r="X75" s="101">
        <v>2000</v>
      </c>
      <c r="Y75" s="101"/>
      <c r="Z75" s="103">
        <v>1822</v>
      </c>
      <c r="AA75" s="103"/>
      <c r="AB75" s="103"/>
      <c r="AC75" s="103"/>
      <c r="AD75" s="103">
        <v>993</v>
      </c>
      <c r="AE75" s="103" t="s">
        <v>62</v>
      </c>
      <c r="AF75" s="104" t="s">
        <v>67</v>
      </c>
      <c r="AG75" s="105"/>
      <c r="AH75" s="107"/>
      <c r="AI75" s="105"/>
      <c r="AJ75" s="104" t="s">
        <v>67</v>
      </c>
      <c r="AK75" s="105"/>
      <c r="AL75" s="101" t="s">
        <v>67</v>
      </c>
      <c r="AM75" s="101"/>
      <c r="AN75" s="101"/>
      <c r="AO75" s="101"/>
      <c r="AP75" s="101" t="s">
        <v>67</v>
      </c>
      <c r="AQ75" s="101" t="s">
        <v>67</v>
      </c>
    </row>
    <row r="76" spans="1:43" customFormat="1" ht="47.25">
      <c r="A76" s="45" t="s">
        <v>134</v>
      </c>
      <c r="B76" s="101">
        <v>18891659</v>
      </c>
      <c r="C76" s="101">
        <v>11901734</v>
      </c>
      <c r="D76" s="101">
        <v>2443</v>
      </c>
      <c r="E76" s="101">
        <v>4555894</v>
      </c>
      <c r="F76" s="101">
        <v>2249729</v>
      </c>
      <c r="G76" s="101">
        <v>107648</v>
      </c>
      <c r="H76" s="101">
        <v>17160879</v>
      </c>
      <c r="I76" s="101">
        <v>13006558</v>
      </c>
      <c r="J76" s="101">
        <v>3462</v>
      </c>
      <c r="K76" s="101">
        <v>934791</v>
      </c>
      <c r="L76" s="101">
        <v>3060794</v>
      </c>
      <c r="M76" s="101">
        <v>147919</v>
      </c>
      <c r="N76" s="101">
        <v>16171246</v>
      </c>
      <c r="O76" s="101">
        <v>12701575</v>
      </c>
      <c r="P76" s="101">
        <v>2443</v>
      </c>
      <c r="Q76" s="101">
        <v>627062</v>
      </c>
      <c r="R76" s="101">
        <v>2568163</v>
      </c>
      <c r="S76" s="101">
        <v>272468</v>
      </c>
      <c r="T76" s="102">
        <v>16643982</v>
      </c>
      <c r="U76" s="102">
        <v>12794314</v>
      </c>
      <c r="V76" s="102">
        <v>2443</v>
      </c>
      <c r="W76" s="102">
        <v>1322828</v>
      </c>
      <c r="X76" s="101">
        <v>2400000</v>
      </c>
      <c r="Y76" s="102">
        <v>124821</v>
      </c>
      <c r="Z76" s="103">
        <v>18706209</v>
      </c>
      <c r="AA76" s="103">
        <v>13858664</v>
      </c>
      <c r="AB76" s="103"/>
      <c r="AC76" s="103">
        <v>2303167</v>
      </c>
      <c r="AD76" s="103">
        <v>2398442</v>
      </c>
      <c r="AE76" s="103">
        <v>144563</v>
      </c>
      <c r="AF76" s="104">
        <v>30889737</v>
      </c>
      <c r="AG76" s="104">
        <v>23925852</v>
      </c>
      <c r="AH76" s="104" t="s">
        <v>67</v>
      </c>
      <c r="AI76" s="104">
        <v>2914629</v>
      </c>
      <c r="AJ76" s="104">
        <v>3879229</v>
      </c>
      <c r="AK76" s="104">
        <v>166507</v>
      </c>
      <c r="AL76" s="101">
        <v>31537550</v>
      </c>
      <c r="AM76" s="101">
        <v>24290797</v>
      </c>
      <c r="AN76" s="101" t="s">
        <v>67</v>
      </c>
      <c r="AO76" s="101">
        <v>2895505</v>
      </c>
      <c r="AP76" s="101">
        <v>4132766</v>
      </c>
      <c r="AQ76" s="101">
        <v>215155</v>
      </c>
    </row>
    <row r="77" spans="1:43" customFormat="1" ht="31.5">
      <c r="A77" s="45" t="s">
        <v>135</v>
      </c>
      <c r="B77" s="101">
        <v>18891659</v>
      </c>
      <c r="C77" s="101">
        <v>11901734</v>
      </c>
      <c r="D77" s="101">
        <v>2443</v>
      </c>
      <c r="E77" s="101">
        <v>4555894</v>
      </c>
      <c r="F77" s="101">
        <v>2249729</v>
      </c>
      <c r="G77" s="101">
        <v>107648</v>
      </c>
      <c r="H77" s="101">
        <v>17160879</v>
      </c>
      <c r="I77" s="101">
        <v>13006558</v>
      </c>
      <c r="J77" s="101">
        <v>3462</v>
      </c>
      <c r="K77" s="101">
        <v>934791</v>
      </c>
      <c r="L77" s="101">
        <v>3060794</v>
      </c>
      <c r="M77" s="101">
        <v>147919</v>
      </c>
      <c r="N77" s="101">
        <v>16171246</v>
      </c>
      <c r="O77" s="101">
        <v>12701575</v>
      </c>
      <c r="P77" s="101">
        <v>2443</v>
      </c>
      <c r="Q77" s="101">
        <v>627062</v>
      </c>
      <c r="R77" s="101">
        <v>2568163</v>
      </c>
      <c r="S77" s="101">
        <v>272468</v>
      </c>
      <c r="T77" s="102">
        <v>16643982</v>
      </c>
      <c r="U77" s="102">
        <v>12794314</v>
      </c>
      <c r="V77" s="102">
        <v>2443</v>
      </c>
      <c r="W77" s="102">
        <v>1322828</v>
      </c>
      <c r="X77" s="101">
        <v>2400000</v>
      </c>
      <c r="Y77" s="102">
        <v>124821</v>
      </c>
      <c r="Z77" s="103">
        <v>18706209</v>
      </c>
      <c r="AA77" s="103">
        <v>13858664</v>
      </c>
      <c r="AB77" s="103"/>
      <c r="AC77" s="103">
        <v>2303167</v>
      </c>
      <c r="AD77" s="103">
        <v>2398442</v>
      </c>
      <c r="AE77" s="103">
        <v>144563</v>
      </c>
      <c r="AF77" s="104">
        <v>30889737</v>
      </c>
      <c r="AG77" s="104">
        <v>23925852</v>
      </c>
      <c r="AH77" s="104" t="s">
        <v>67</v>
      </c>
      <c r="AI77" s="104">
        <v>2914629</v>
      </c>
      <c r="AJ77" s="104">
        <v>3879229</v>
      </c>
      <c r="AK77" s="104">
        <v>166507</v>
      </c>
      <c r="AL77" s="101">
        <v>31537550</v>
      </c>
      <c r="AM77" s="101">
        <v>24290797</v>
      </c>
      <c r="AN77" s="101" t="s">
        <v>67</v>
      </c>
      <c r="AO77" s="101">
        <v>2895505</v>
      </c>
      <c r="AP77" s="101">
        <v>4132766</v>
      </c>
      <c r="AQ77" s="101">
        <v>215155</v>
      </c>
    </row>
    <row r="78" spans="1:43" customFormat="1" ht="47.25">
      <c r="A78" s="45" t="s">
        <v>136</v>
      </c>
      <c r="B78" s="101">
        <v>1684828</v>
      </c>
      <c r="C78" s="101">
        <v>486117</v>
      </c>
      <c r="D78" s="101">
        <v>16067</v>
      </c>
      <c r="E78" s="101">
        <v>61794</v>
      </c>
      <c r="F78" s="101">
        <v>933227</v>
      </c>
      <c r="G78" s="101">
        <v>143144</v>
      </c>
      <c r="H78" s="101">
        <v>1886631</v>
      </c>
      <c r="I78" s="101">
        <v>491709</v>
      </c>
      <c r="J78" s="101">
        <v>16067</v>
      </c>
      <c r="K78" s="101">
        <v>59743</v>
      </c>
      <c r="L78" s="101">
        <v>1139287</v>
      </c>
      <c r="M78" s="101">
        <v>195486</v>
      </c>
      <c r="N78" s="101">
        <v>2498252</v>
      </c>
      <c r="O78" s="101">
        <v>513977</v>
      </c>
      <c r="P78" s="101">
        <v>16067</v>
      </c>
      <c r="Q78" s="101">
        <v>58559</v>
      </c>
      <c r="R78" s="101">
        <v>1543029</v>
      </c>
      <c r="S78" s="101">
        <v>324986</v>
      </c>
      <c r="T78" s="102">
        <v>3612549</v>
      </c>
      <c r="U78" s="102">
        <v>703108</v>
      </c>
      <c r="V78" s="102">
        <v>17899</v>
      </c>
      <c r="W78" s="102">
        <v>105728</v>
      </c>
      <c r="X78" s="101">
        <v>2216000</v>
      </c>
      <c r="Y78" s="102">
        <v>584010</v>
      </c>
      <c r="Z78" s="103">
        <v>3707935</v>
      </c>
      <c r="AA78" s="103">
        <v>597494</v>
      </c>
      <c r="AB78" s="103" t="s">
        <v>62</v>
      </c>
      <c r="AC78" s="103">
        <v>62742</v>
      </c>
      <c r="AD78" s="103">
        <v>2367522</v>
      </c>
      <c r="AE78" s="103">
        <v>676623</v>
      </c>
      <c r="AF78" s="104">
        <v>4251142</v>
      </c>
      <c r="AG78" s="104">
        <v>630356</v>
      </c>
      <c r="AH78" s="104" t="s">
        <v>67</v>
      </c>
      <c r="AI78" s="104">
        <v>72935</v>
      </c>
      <c r="AJ78" s="104">
        <v>2841030</v>
      </c>
      <c r="AK78" s="104">
        <v>697976</v>
      </c>
      <c r="AL78" s="101">
        <v>4531264</v>
      </c>
      <c r="AM78" s="101">
        <v>636577</v>
      </c>
      <c r="AN78" s="101" t="s">
        <v>67</v>
      </c>
      <c r="AO78" s="101">
        <v>92484</v>
      </c>
      <c r="AP78" s="101">
        <v>3005502</v>
      </c>
      <c r="AQ78" s="101">
        <v>787731</v>
      </c>
    </row>
    <row r="79" spans="1:43" customFormat="1" ht="31.5">
      <c r="A79" s="45" t="s">
        <v>137</v>
      </c>
      <c r="B79" s="101">
        <v>4831</v>
      </c>
      <c r="C79" s="101"/>
      <c r="D79" s="101"/>
      <c r="E79" s="101"/>
      <c r="F79" s="101">
        <v>4336</v>
      </c>
      <c r="G79" s="101"/>
      <c r="H79" s="101">
        <v>5403</v>
      </c>
      <c r="I79" s="101"/>
      <c r="J79" s="101"/>
      <c r="K79" s="101"/>
      <c r="L79" s="101">
        <v>4670</v>
      </c>
      <c r="M79" s="101">
        <v>730</v>
      </c>
      <c r="N79" s="101">
        <v>4877</v>
      </c>
      <c r="O79" s="101"/>
      <c r="P79" s="101"/>
      <c r="Q79" s="101"/>
      <c r="R79" s="101">
        <v>4144</v>
      </c>
      <c r="S79" s="101">
        <v>730</v>
      </c>
      <c r="T79" s="101">
        <v>1000</v>
      </c>
      <c r="U79" s="101"/>
      <c r="V79" s="101"/>
      <c r="W79" s="101"/>
      <c r="X79" s="101">
        <v>1000</v>
      </c>
      <c r="Y79" s="101"/>
      <c r="Z79" s="103" t="s">
        <v>62</v>
      </c>
      <c r="AA79" s="103"/>
      <c r="AB79" s="103"/>
      <c r="AC79" s="103"/>
      <c r="AD79" s="103" t="s">
        <v>62</v>
      </c>
      <c r="AE79" s="103"/>
      <c r="AF79" s="104" t="s">
        <v>67</v>
      </c>
      <c r="AG79" s="111"/>
      <c r="AH79" s="105"/>
      <c r="AI79" s="111"/>
      <c r="AJ79" s="104" t="s">
        <v>67</v>
      </c>
      <c r="AK79" s="111"/>
      <c r="AL79" s="101" t="s">
        <v>67</v>
      </c>
      <c r="AM79" s="101"/>
      <c r="AN79" s="101"/>
      <c r="AO79" s="101"/>
      <c r="AP79" s="101" t="s">
        <v>67</v>
      </c>
      <c r="AQ79" s="101"/>
    </row>
    <row r="80" spans="1:43" customFormat="1" ht="47.25">
      <c r="A80" s="45" t="s">
        <v>138</v>
      </c>
      <c r="B80" s="101">
        <v>261700</v>
      </c>
      <c r="C80" s="101">
        <v>2623</v>
      </c>
      <c r="D80" s="101"/>
      <c r="E80" s="101">
        <v>25012</v>
      </c>
      <c r="F80" s="101">
        <v>117179</v>
      </c>
      <c r="G80" s="101">
        <v>112584</v>
      </c>
      <c r="H80" s="101">
        <v>393756</v>
      </c>
      <c r="I80" s="101">
        <v>6674</v>
      </c>
      <c r="J80" s="101"/>
      <c r="K80" s="101">
        <v>22997</v>
      </c>
      <c r="L80" s="101">
        <v>223285</v>
      </c>
      <c r="M80" s="101">
        <v>140800</v>
      </c>
      <c r="N80" s="101">
        <v>887087</v>
      </c>
      <c r="O80" s="101">
        <v>31791</v>
      </c>
      <c r="P80" s="101"/>
      <c r="Q80" s="101">
        <v>22802</v>
      </c>
      <c r="R80" s="101">
        <v>566472</v>
      </c>
      <c r="S80" s="101">
        <v>266022</v>
      </c>
      <c r="T80" s="102">
        <v>1193070</v>
      </c>
      <c r="U80" s="102">
        <v>44675</v>
      </c>
      <c r="V80" s="101"/>
      <c r="W80" s="102">
        <v>22802</v>
      </c>
      <c r="X80" s="101">
        <v>740000</v>
      </c>
      <c r="Y80" s="102">
        <v>385793</v>
      </c>
      <c r="Z80" s="103" t="s">
        <v>62</v>
      </c>
      <c r="AA80" s="103" t="s">
        <v>62</v>
      </c>
      <c r="AB80" s="103"/>
      <c r="AC80" s="103" t="s">
        <v>62</v>
      </c>
      <c r="AD80" s="103" t="s">
        <v>62</v>
      </c>
      <c r="AE80" s="103" t="s">
        <v>62</v>
      </c>
      <c r="AF80" s="104" t="s">
        <v>67</v>
      </c>
      <c r="AG80" s="104" t="s">
        <v>67</v>
      </c>
      <c r="AH80" s="111"/>
      <c r="AI80" s="104" t="s">
        <v>67</v>
      </c>
      <c r="AJ80" s="104" t="s">
        <v>67</v>
      </c>
      <c r="AK80" s="104" t="s">
        <v>67</v>
      </c>
      <c r="AL80" s="101" t="s">
        <v>67</v>
      </c>
      <c r="AM80" s="101" t="s">
        <v>67</v>
      </c>
      <c r="AN80" s="101"/>
      <c r="AO80" s="101" t="s">
        <v>67</v>
      </c>
      <c r="AP80" s="101" t="s">
        <v>67</v>
      </c>
      <c r="AQ80" s="101" t="s">
        <v>67</v>
      </c>
    </row>
    <row r="81" spans="1:43" customFormat="1" ht="78.75">
      <c r="A81" s="45" t="s">
        <v>139</v>
      </c>
      <c r="B81" s="101">
        <v>64439</v>
      </c>
      <c r="C81" s="101">
        <v>8844</v>
      </c>
      <c r="D81" s="101"/>
      <c r="E81" s="101">
        <v>2120</v>
      </c>
      <c r="F81" s="101">
        <v>32414</v>
      </c>
      <c r="G81" s="101">
        <v>19960</v>
      </c>
      <c r="H81" s="101">
        <v>89623</v>
      </c>
      <c r="I81" s="101">
        <v>10345</v>
      </c>
      <c r="J81" s="101"/>
      <c r="K81" s="101">
        <v>2084</v>
      </c>
      <c r="L81" s="101">
        <v>33346</v>
      </c>
      <c r="M81" s="101">
        <v>43848</v>
      </c>
      <c r="N81" s="101">
        <v>94320</v>
      </c>
      <c r="O81" s="101">
        <v>7459</v>
      </c>
      <c r="P81" s="101"/>
      <c r="Q81" s="101">
        <v>1095</v>
      </c>
      <c r="R81" s="101">
        <v>37864</v>
      </c>
      <c r="S81" s="101">
        <v>46978</v>
      </c>
      <c r="T81" s="102">
        <v>895023</v>
      </c>
      <c r="U81" s="102">
        <v>134284</v>
      </c>
      <c r="V81" s="102">
        <v>1832</v>
      </c>
      <c r="W81" s="102">
        <v>48003</v>
      </c>
      <c r="X81" s="101">
        <v>522000</v>
      </c>
      <c r="Y81" s="102">
        <v>187880</v>
      </c>
      <c r="Z81" s="103">
        <v>2157923</v>
      </c>
      <c r="AA81" s="103">
        <v>73850</v>
      </c>
      <c r="AB81" s="103"/>
      <c r="AC81" s="103">
        <v>25060</v>
      </c>
      <c r="AD81" s="103">
        <v>1390305</v>
      </c>
      <c r="AE81" s="103">
        <v>665506</v>
      </c>
      <c r="AF81" s="104">
        <v>2596679</v>
      </c>
      <c r="AG81" s="104">
        <v>71449</v>
      </c>
      <c r="AH81" s="105"/>
      <c r="AI81" s="104">
        <v>35253</v>
      </c>
      <c r="AJ81" s="104">
        <v>1796261</v>
      </c>
      <c r="AK81" s="104">
        <v>686245</v>
      </c>
      <c r="AL81" s="101">
        <v>3560098</v>
      </c>
      <c r="AM81" s="101">
        <v>77631</v>
      </c>
      <c r="AN81" s="101"/>
      <c r="AO81" s="101">
        <v>55597</v>
      </c>
      <c r="AP81" s="101">
        <v>2647779</v>
      </c>
      <c r="AQ81" s="101">
        <v>771312</v>
      </c>
    </row>
    <row r="82" spans="1:43" customFormat="1" ht="31.5">
      <c r="A82" s="45" t="s">
        <v>140</v>
      </c>
      <c r="B82" s="101">
        <v>1329645</v>
      </c>
      <c r="C82" s="101">
        <v>474650</v>
      </c>
      <c r="D82" s="101">
        <v>16067</v>
      </c>
      <c r="E82" s="101">
        <v>34649</v>
      </c>
      <c r="F82" s="101">
        <v>758019</v>
      </c>
      <c r="G82" s="101">
        <v>10108</v>
      </c>
      <c r="H82" s="101">
        <v>1364554</v>
      </c>
      <c r="I82" s="101">
        <v>474690</v>
      </c>
      <c r="J82" s="101">
        <v>16067</v>
      </c>
      <c r="K82" s="101">
        <v>34649</v>
      </c>
      <c r="L82" s="101">
        <v>844704</v>
      </c>
      <c r="M82" s="101">
        <v>10108</v>
      </c>
      <c r="N82" s="101">
        <v>1472074</v>
      </c>
      <c r="O82" s="101">
        <v>474727</v>
      </c>
      <c r="P82" s="101">
        <v>16067</v>
      </c>
      <c r="Q82" s="101">
        <v>34649</v>
      </c>
      <c r="R82" s="101">
        <v>895968</v>
      </c>
      <c r="S82" s="101">
        <v>9956</v>
      </c>
      <c r="T82" s="102">
        <v>1482535</v>
      </c>
      <c r="U82" s="102">
        <v>524149</v>
      </c>
      <c r="V82" s="102">
        <v>16067</v>
      </c>
      <c r="W82" s="102">
        <v>34910</v>
      </c>
      <c r="X82" s="101">
        <v>913000</v>
      </c>
      <c r="Y82" s="101">
        <v>10000</v>
      </c>
      <c r="Z82" s="103">
        <v>1487995</v>
      </c>
      <c r="AA82" s="103" t="s">
        <v>62</v>
      </c>
      <c r="AB82" s="103" t="s">
        <v>62</v>
      </c>
      <c r="AC82" s="103" t="s">
        <v>62</v>
      </c>
      <c r="AD82" s="103">
        <v>918537</v>
      </c>
      <c r="AE82" s="103" t="s">
        <v>62</v>
      </c>
      <c r="AF82" s="104">
        <v>1559939</v>
      </c>
      <c r="AG82" s="104" t="s">
        <v>67</v>
      </c>
      <c r="AH82" s="104" t="s">
        <v>67</v>
      </c>
      <c r="AI82" s="104" t="s">
        <v>67</v>
      </c>
      <c r="AJ82" s="104">
        <v>988845</v>
      </c>
      <c r="AK82" s="104" t="s">
        <v>67</v>
      </c>
      <c r="AL82" s="101">
        <v>873756</v>
      </c>
      <c r="AM82" s="101" t="s">
        <v>67</v>
      </c>
      <c r="AN82" s="101" t="s">
        <v>67</v>
      </c>
      <c r="AO82" s="101" t="s">
        <v>67</v>
      </c>
      <c r="AP82" s="101">
        <v>297379</v>
      </c>
      <c r="AQ82" s="101" t="s">
        <v>67</v>
      </c>
    </row>
    <row r="83" spans="1:43" customFormat="1" ht="31.5">
      <c r="A83" s="45" t="s">
        <v>141</v>
      </c>
      <c r="B83" s="101">
        <v>24213</v>
      </c>
      <c r="C83" s="101"/>
      <c r="D83" s="101"/>
      <c r="E83" s="101"/>
      <c r="F83" s="101">
        <v>21279</v>
      </c>
      <c r="G83" s="101"/>
      <c r="H83" s="101">
        <v>33295</v>
      </c>
      <c r="I83" s="101"/>
      <c r="J83" s="101"/>
      <c r="K83" s="101"/>
      <c r="L83" s="101">
        <v>33282</v>
      </c>
      <c r="M83" s="101"/>
      <c r="N83" s="101">
        <v>39894</v>
      </c>
      <c r="O83" s="101"/>
      <c r="P83" s="101"/>
      <c r="Q83" s="101"/>
      <c r="R83" s="101">
        <v>38581</v>
      </c>
      <c r="S83" s="101">
        <v>1300</v>
      </c>
      <c r="T83" s="101">
        <v>40000</v>
      </c>
      <c r="U83" s="101"/>
      <c r="V83" s="101"/>
      <c r="W83" s="101"/>
      <c r="X83" s="101">
        <v>40000</v>
      </c>
      <c r="Y83" s="101"/>
      <c r="Z83" s="103" t="s">
        <v>62</v>
      </c>
      <c r="AA83" s="103" t="s">
        <v>62</v>
      </c>
      <c r="AB83" s="103"/>
      <c r="AC83" s="103" t="s">
        <v>62</v>
      </c>
      <c r="AD83" s="103"/>
      <c r="AE83" s="103"/>
      <c r="AF83" s="104" t="s">
        <v>67</v>
      </c>
      <c r="AG83" s="104" t="s">
        <v>67</v>
      </c>
      <c r="AH83" s="107"/>
      <c r="AI83" s="104" t="s">
        <v>67</v>
      </c>
      <c r="AJ83" s="104" t="s">
        <v>67</v>
      </c>
      <c r="AK83" s="105"/>
      <c r="AL83" s="101" t="s">
        <v>67</v>
      </c>
      <c r="AM83" s="101" t="s">
        <v>67</v>
      </c>
      <c r="AN83" s="101"/>
      <c r="AO83" s="101"/>
      <c r="AP83" s="101" t="s">
        <v>67</v>
      </c>
      <c r="AQ83" s="101"/>
    </row>
    <row r="84" spans="1:43" customFormat="1" ht="31.5">
      <c r="A84" s="45" t="s">
        <v>142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1"/>
      <c r="O84" s="101"/>
      <c r="P84" s="101"/>
      <c r="Q84" s="101"/>
      <c r="R84" s="101"/>
      <c r="S84" s="101"/>
      <c r="T84" s="106"/>
      <c r="U84" s="106"/>
      <c r="V84" s="106"/>
      <c r="W84" s="106"/>
      <c r="X84" s="106"/>
      <c r="Y84" s="106"/>
      <c r="Z84" s="103"/>
      <c r="AA84" s="103"/>
      <c r="AB84" s="108"/>
      <c r="AC84" s="103"/>
      <c r="AD84" s="103"/>
      <c r="AE84" s="103"/>
      <c r="AF84" s="105"/>
      <c r="AG84" s="105"/>
      <c r="AH84" s="107"/>
      <c r="AI84" s="105"/>
      <c r="AJ84" s="105"/>
      <c r="AK84" s="105"/>
      <c r="AL84" s="101"/>
      <c r="AM84" s="101"/>
      <c r="AN84" s="101"/>
      <c r="AO84" s="101"/>
      <c r="AP84" s="101"/>
      <c r="AQ84" s="101"/>
    </row>
    <row r="85" spans="1:43" customFormat="1">
      <c r="A85" s="45" t="s">
        <v>143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1"/>
      <c r="O85" s="101"/>
      <c r="P85" s="101"/>
      <c r="Q85" s="101"/>
      <c r="R85" s="101"/>
      <c r="S85" s="101"/>
      <c r="T85" s="106"/>
      <c r="U85" s="106"/>
      <c r="V85" s="106"/>
      <c r="W85" s="106"/>
      <c r="X85" s="106"/>
      <c r="Y85" s="106"/>
      <c r="Z85" s="103"/>
      <c r="AA85" s="108"/>
      <c r="AB85" s="108"/>
      <c r="AC85" s="108"/>
      <c r="AD85" s="103"/>
      <c r="AE85" s="108"/>
      <c r="AF85" s="111"/>
      <c r="AG85" s="111"/>
      <c r="AH85" s="105"/>
      <c r="AI85" s="111"/>
      <c r="AJ85" s="111"/>
      <c r="AK85" s="111"/>
      <c r="AL85" s="101"/>
      <c r="AM85" s="101"/>
      <c r="AN85" s="101"/>
      <c r="AO85" s="101"/>
      <c r="AP85" s="101"/>
      <c r="AQ85" s="101"/>
    </row>
    <row r="86" spans="1:43" customFormat="1" ht="63">
      <c r="A86" s="45" t="s">
        <v>144</v>
      </c>
      <c r="B86" s="101">
        <v>635086</v>
      </c>
      <c r="C86" s="101">
        <v>114608</v>
      </c>
      <c r="D86" s="101"/>
      <c r="E86" s="101">
        <v>154282</v>
      </c>
      <c r="F86" s="101">
        <v>346640</v>
      </c>
      <c r="G86" s="101">
        <v>17704</v>
      </c>
      <c r="H86" s="101">
        <v>204553</v>
      </c>
      <c r="I86" s="101">
        <v>1947</v>
      </c>
      <c r="J86" s="101"/>
      <c r="K86" s="101">
        <v>153981</v>
      </c>
      <c r="L86" s="101">
        <v>18192</v>
      </c>
      <c r="M86" s="101">
        <v>30433</v>
      </c>
      <c r="N86" s="101">
        <v>452392</v>
      </c>
      <c r="O86" s="101">
        <v>18951</v>
      </c>
      <c r="P86" s="101"/>
      <c r="Q86" s="101">
        <v>167419</v>
      </c>
      <c r="R86" s="101">
        <v>97145</v>
      </c>
      <c r="S86" s="101">
        <v>165924</v>
      </c>
      <c r="T86" s="102">
        <v>798367</v>
      </c>
      <c r="U86" s="102">
        <v>9454</v>
      </c>
      <c r="V86" s="102">
        <v>2334</v>
      </c>
      <c r="W86" s="102">
        <v>416662</v>
      </c>
      <c r="X86" s="102">
        <v>131000</v>
      </c>
      <c r="Y86" s="102">
        <v>227570</v>
      </c>
      <c r="Z86" s="103">
        <v>867787</v>
      </c>
      <c r="AA86" s="103">
        <v>19963</v>
      </c>
      <c r="AB86" s="103" t="s">
        <v>62</v>
      </c>
      <c r="AC86" s="103">
        <v>369931</v>
      </c>
      <c r="AD86" s="103">
        <v>209516</v>
      </c>
      <c r="AE86" s="103">
        <v>248324</v>
      </c>
      <c r="AF86" s="104">
        <v>841521</v>
      </c>
      <c r="AG86" s="104">
        <v>28386</v>
      </c>
      <c r="AH86" s="104" t="s">
        <v>67</v>
      </c>
      <c r="AI86" s="104">
        <v>247469</v>
      </c>
      <c r="AJ86" s="104">
        <v>223283</v>
      </c>
      <c r="AK86" s="104">
        <v>322330</v>
      </c>
      <c r="AL86" s="101">
        <f>116612252-115374292</f>
        <v>1237960</v>
      </c>
      <c r="AM86" s="101">
        <f>2172699-1980361</f>
        <v>192338</v>
      </c>
      <c r="AN86" s="101" t="s">
        <v>67</v>
      </c>
      <c r="AO86" s="101">
        <f>96320379-95927194</f>
        <v>393185</v>
      </c>
      <c r="AP86" s="101">
        <f>17685383-17466431</f>
        <v>218952</v>
      </c>
      <c r="AQ86" s="101">
        <v>419609</v>
      </c>
    </row>
    <row r="87" spans="1:43" customFormat="1">
      <c r="A87" s="45" t="s">
        <v>145</v>
      </c>
      <c r="B87" s="101">
        <v>618894</v>
      </c>
      <c r="C87" s="101">
        <v>112661</v>
      </c>
      <c r="D87" s="101"/>
      <c r="E87" s="101">
        <v>154234</v>
      </c>
      <c r="F87" s="101">
        <v>340655</v>
      </c>
      <c r="G87" s="101">
        <v>9573</v>
      </c>
      <c r="H87" s="101">
        <v>167196</v>
      </c>
      <c r="I87" s="101"/>
      <c r="J87" s="101"/>
      <c r="K87" s="101">
        <v>153933</v>
      </c>
      <c r="L87" s="101">
        <v>13263</v>
      </c>
      <c r="M87" s="101"/>
      <c r="N87" s="101">
        <v>279767</v>
      </c>
      <c r="O87" s="101">
        <v>13797</v>
      </c>
      <c r="P87" s="101"/>
      <c r="Q87" s="101">
        <v>155542</v>
      </c>
      <c r="R87" s="101">
        <v>13507</v>
      </c>
      <c r="S87" s="101">
        <v>93968</v>
      </c>
      <c r="T87" s="102">
        <v>205460</v>
      </c>
      <c r="U87" s="101"/>
      <c r="V87" s="101"/>
      <c r="W87" s="102">
        <v>154023</v>
      </c>
      <c r="X87" s="101">
        <v>15000</v>
      </c>
      <c r="Y87" s="102">
        <v>36421</v>
      </c>
      <c r="Z87" s="103" t="s">
        <v>62</v>
      </c>
      <c r="AA87" s="103" t="s">
        <v>62</v>
      </c>
      <c r="AB87" s="103"/>
      <c r="AC87" s="103" t="s">
        <v>62</v>
      </c>
      <c r="AD87" s="103" t="s">
        <v>62</v>
      </c>
      <c r="AE87" s="103" t="s">
        <v>62</v>
      </c>
      <c r="AF87" s="104" t="s">
        <v>67</v>
      </c>
      <c r="AG87" s="104" t="s">
        <v>67</v>
      </c>
      <c r="AH87" s="107"/>
      <c r="AI87" s="104" t="s">
        <v>67</v>
      </c>
      <c r="AJ87" s="104" t="s">
        <v>67</v>
      </c>
      <c r="AK87" s="104" t="s">
        <v>67</v>
      </c>
      <c r="AL87" s="101" t="s">
        <v>67</v>
      </c>
      <c r="AM87" s="101" t="s">
        <v>67</v>
      </c>
      <c r="AN87" s="101"/>
      <c r="AO87" s="101" t="s">
        <v>67</v>
      </c>
      <c r="AP87" s="101" t="s">
        <v>67</v>
      </c>
      <c r="AQ87" s="101" t="s">
        <v>67</v>
      </c>
    </row>
    <row r="88" spans="1:43" customFormat="1" ht="31.5">
      <c r="A88" s="45" t="s">
        <v>146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1">
        <v>13872</v>
      </c>
      <c r="O88" s="101">
        <v>1806</v>
      </c>
      <c r="P88" s="101"/>
      <c r="Q88" s="101"/>
      <c r="R88" s="101">
        <v>4132</v>
      </c>
      <c r="S88" s="101">
        <v>7895</v>
      </c>
      <c r="T88" s="106"/>
      <c r="U88" s="106"/>
      <c r="V88" s="106"/>
      <c r="W88" s="106"/>
      <c r="X88" s="106"/>
      <c r="Y88" s="106"/>
      <c r="Z88" s="103"/>
      <c r="AA88" s="103"/>
      <c r="AB88" s="108"/>
      <c r="AC88" s="103"/>
      <c r="AD88" s="103"/>
      <c r="AE88" s="103"/>
      <c r="AF88" s="111"/>
      <c r="AG88" s="111"/>
      <c r="AH88" s="105"/>
      <c r="AI88" s="111"/>
      <c r="AJ88" s="111"/>
      <c r="AK88" s="111"/>
      <c r="AL88" s="101"/>
      <c r="AM88" s="101"/>
      <c r="AN88" s="101"/>
      <c r="AO88" s="101"/>
      <c r="AP88" s="101"/>
      <c r="AQ88" s="101"/>
    </row>
    <row r="89" spans="1:43" customFormat="1" ht="63">
      <c r="A89" s="45" t="s">
        <v>147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1">
        <v>158753</v>
      </c>
      <c r="O89" s="101">
        <v>3348</v>
      </c>
      <c r="P89" s="101"/>
      <c r="Q89" s="101">
        <v>11838</v>
      </c>
      <c r="R89" s="101">
        <v>79506</v>
      </c>
      <c r="S89" s="101">
        <v>64061</v>
      </c>
      <c r="T89" s="106"/>
      <c r="U89" s="106"/>
      <c r="V89" s="106"/>
      <c r="W89" s="106"/>
      <c r="X89" s="106"/>
      <c r="Y89" s="106"/>
      <c r="Z89" s="103"/>
      <c r="AA89" s="103"/>
      <c r="AB89" s="103"/>
      <c r="AC89" s="103"/>
      <c r="AD89" s="103"/>
      <c r="AE89" s="103"/>
      <c r="AF89" s="105"/>
      <c r="AG89" s="105"/>
      <c r="AH89" s="107"/>
      <c r="AI89" s="105"/>
      <c r="AJ89" s="105"/>
      <c r="AK89" s="105"/>
      <c r="AL89" s="101"/>
      <c r="AM89" s="101"/>
      <c r="AN89" s="101"/>
      <c r="AO89" s="101"/>
      <c r="AP89" s="101"/>
      <c r="AQ89" s="101"/>
    </row>
    <row r="90" spans="1:43" customFormat="1" ht="47.25">
      <c r="A90" s="45" t="s">
        <v>148</v>
      </c>
      <c r="B90" s="101">
        <v>14144</v>
      </c>
      <c r="C90" s="101">
        <v>1806</v>
      </c>
      <c r="D90" s="101"/>
      <c r="E90" s="101"/>
      <c r="F90" s="101">
        <v>4239</v>
      </c>
      <c r="G90" s="101">
        <v>8027</v>
      </c>
      <c r="H90" s="101">
        <v>14763</v>
      </c>
      <c r="I90" s="101">
        <v>1806</v>
      </c>
      <c r="J90" s="101"/>
      <c r="K90" s="101"/>
      <c r="L90" s="101">
        <v>4648</v>
      </c>
      <c r="M90" s="101">
        <v>8270</v>
      </c>
      <c r="N90" s="101"/>
      <c r="O90" s="101"/>
      <c r="P90" s="101"/>
      <c r="Q90" s="101"/>
      <c r="R90" s="101"/>
      <c r="S90" s="101"/>
      <c r="T90" s="102">
        <v>15013</v>
      </c>
      <c r="U90" s="101">
        <v>2000</v>
      </c>
      <c r="V90" s="101"/>
      <c r="W90" s="101"/>
      <c r="X90" s="101">
        <v>4000</v>
      </c>
      <c r="Y90" s="101">
        <v>9000</v>
      </c>
      <c r="Z90" s="103">
        <v>31901</v>
      </c>
      <c r="AA90" s="103" t="s">
        <v>62</v>
      </c>
      <c r="AB90" s="103"/>
      <c r="AC90" s="103" t="s">
        <v>62</v>
      </c>
      <c r="AD90" s="103">
        <v>6439</v>
      </c>
      <c r="AE90" s="103">
        <v>20807</v>
      </c>
      <c r="AF90" s="104">
        <v>51422</v>
      </c>
      <c r="AG90" s="104" t="s">
        <v>67</v>
      </c>
      <c r="AH90" s="107"/>
      <c r="AI90" s="107"/>
      <c r="AJ90" s="104">
        <v>7491</v>
      </c>
      <c r="AK90" s="104">
        <v>39315</v>
      </c>
      <c r="AL90" s="101">
        <f>115434846-115374292</f>
        <v>60554</v>
      </c>
      <c r="AM90" s="101" t="s">
        <v>67</v>
      </c>
      <c r="AN90" s="101"/>
      <c r="AO90" s="101" t="s">
        <v>67</v>
      </c>
      <c r="AP90" s="101">
        <f>17476264-17466431</f>
        <v>9833</v>
      </c>
      <c r="AQ90" s="101">
        <v>46201</v>
      </c>
    </row>
    <row r="91" spans="1:43" customFormat="1" ht="31.5">
      <c r="A91" s="45" t="s">
        <v>149</v>
      </c>
      <c r="B91" s="101">
        <v>2048</v>
      </c>
      <c r="C91" s="101"/>
      <c r="D91" s="101"/>
      <c r="E91" s="101"/>
      <c r="F91" s="101">
        <v>1746</v>
      </c>
      <c r="G91" s="101"/>
      <c r="H91" s="101">
        <v>22594</v>
      </c>
      <c r="I91" s="101"/>
      <c r="J91" s="101"/>
      <c r="K91" s="101"/>
      <c r="L91" s="101"/>
      <c r="M91" s="101">
        <v>22163</v>
      </c>
      <c r="N91" s="101"/>
      <c r="O91" s="101"/>
      <c r="P91" s="101"/>
      <c r="Q91" s="101"/>
      <c r="R91" s="101"/>
      <c r="S91" s="101"/>
      <c r="T91" s="102">
        <v>577894</v>
      </c>
      <c r="U91" s="102">
        <v>7648</v>
      </c>
      <c r="V91" s="102">
        <v>2334</v>
      </c>
      <c r="W91" s="102">
        <v>262600</v>
      </c>
      <c r="X91" s="101">
        <v>112000</v>
      </c>
      <c r="Y91" s="102">
        <v>181977</v>
      </c>
      <c r="Z91" s="103">
        <v>604035</v>
      </c>
      <c r="AA91" s="103" t="s">
        <v>62</v>
      </c>
      <c r="AB91" s="103" t="s">
        <v>62</v>
      </c>
      <c r="AC91" s="103">
        <v>209862</v>
      </c>
      <c r="AD91" s="103">
        <v>177294</v>
      </c>
      <c r="AE91" s="103">
        <v>181479</v>
      </c>
      <c r="AF91" s="104">
        <v>718653</v>
      </c>
      <c r="AG91" s="104">
        <v>21898</v>
      </c>
      <c r="AH91" s="104" t="s">
        <v>67</v>
      </c>
      <c r="AI91" s="104" t="s">
        <v>67</v>
      </c>
      <c r="AJ91" s="104">
        <v>170331</v>
      </c>
      <c r="AK91" s="104">
        <v>262043</v>
      </c>
      <c r="AL91" s="101">
        <v>1114208</v>
      </c>
      <c r="AM91" s="101">
        <v>186869</v>
      </c>
      <c r="AN91" s="101" t="s">
        <v>67</v>
      </c>
      <c r="AO91" s="101">
        <v>386009</v>
      </c>
      <c r="AP91" s="101">
        <v>196891</v>
      </c>
      <c r="AQ91" s="101">
        <v>330563</v>
      </c>
    </row>
    <row r="92" spans="1:43" customFormat="1" ht="110.25">
      <c r="A92" s="45" t="s">
        <v>150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1"/>
      <c r="O92" s="101"/>
      <c r="P92" s="101"/>
      <c r="Q92" s="101"/>
      <c r="R92" s="101"/>
      <c r="S92" s="101"/>
      <c r="T92" s="106"/>
      <c r="U92" s="106"/>
      <c r="V92" s="106"/>
      <c r="W92" s="106"/>
      <c r="X92" s="106"/>
      <c r="Y92" s="106"/>
      <c r="Z92" s="103" t="s">
        <v>62</v>
      </c>
      <c r="AA92" s="103"/>
      <c r="AB92" s="103"/>
      <c r="AC92" s="103"/>
      <c r="AD92" s="103" t="s">
        <v>62</v>
      </c>
      <c r="AE92" s="103" t="s">
        <v>62</v>
      </c>
      <c r="AF92" s="104" t="s">
        <v>67</v>
      </c>
      <c r="AG92" s="104" t="s">
        <v>67</v>
      </c>
      <c r="AH92" s="105"/>
      <c r="AI92" s="111"/>
      <c r="AJ92" s="104" t="s">
        <v>67</v>
      </c>
      <c r="AK92" s="104" t="s">
        <v>67</v>
      </c>
      <c r="AL92" s="101" t="s">
        <v>67</v>
      </c>
      <c r="AM92" s="101"/>
      <c r="AN92" s="101"/>
      <c r="AO92" s="101"/>
      <c r="AP92" s="101" t="s">
        <v>67</v>
      </c>
      <c r="AQ92" s="101" t="s">
        <v>67</v>
      </c>
    </row>
    <row r="93" spans="1:43" customFormat="1" ht="63">
      <c r="A93" s="45" t="s">
        <v>151</v>
      </c>
      <c r="B93" s="101">
        <v>37175</v>
      </c>
      <c r="C93" s="101">
        <v>2810</v>
      </c>
      <c r="D93" s="101"/>
      <c r="E93" s="101"/>
      <c r="F93" s="101">
        <v>14674</v>
      </c>
      <c r="G93" s="101">
        <v>17214</v>
      </c>
      <c r="H93" s="101">
        <v>38645</v>
      </c>
      <c r="I93" s="101">
        <v>2810</v>
      </c>
      <c r="J93" s="101"/>
      <c r="K93" s="101"/>
      <c r="L93" s="101">
        <v>17170</v>
      </c>
      <c r="M93" s="101">
        <v>18665</v>
      </c>
      <c r="N93" s="101" t="s">
        <v>62</v>
      </c>
      <c r="O93" s="101" t="s">
        <v>62</v>
      </c>
      <c r="P93" s="101" t="s">
        <v>62</v>
      </c>
      <c r="Q93" s="101" t="s">
        <v>62</v>
      </c>
      <c r="R93" s="101" t="s">
        <v>62</v>
      </c>
      <c r="S93" s="101" t="s">
        <v>62</v>
      </c>
      <c r="T93" s="101" t="s">
        <v>62</v>
      </c>
      <c r="U93" s="101" t="s">
        <v>62</v>
      </c>
      <c r="V93" s="101" t="s">
        <v>62</v>
      </c>
      <c r="W93" s="101" t="s">
        <v>62</v>
      </c>
      <c r="X93" s="101" t="s">
        <v>62</v>
      </c>
      <c r="Y93" s="101" t="s">
        <v>62</v>
      </c>
      <c r="Z93" s="103" t="s">
        <v>62</v>
      </c>
      <c r="AA93" s="103"/>
      <c r="AB93" s="103"/>
      <c r="AC93" s="103"/>
      <c r="AD93" s="103" t="s">
        <v>62</v>
      </c>
      <c r="AE93" s="103" t="s">
        <v>62</v>
      </c>
      <c r="AF93" s="104" t="s">
        <v>67</v>
      </c>
      <c r="AG93" s="111"/>
      <c r="AH93" s="111"/>
      <c r="AI93" s="104" t="s">
        <v>67</v>
      </c>
      <c r="AJ93" s="104" t="s">
        <v>67</v>
      </c>
      <c r="AK93" s="104" t="s">
        <v>67</v>
      </c>
      <c r="AL93" s="101" t="s">
        <v>67</v>
      </c>
      <c r="AM93" s="101"/>
      <c r="AN93" s="101"/>
      <c r="AO93" s="101" t="s">
        <v>67</v>
      </c>
      <c r="AP93" s="101" t="s">
        <v>67</v>
      </c>
      <c r="AQ93" s="101" t="s">
        <v>67</v>
      </c>
    </row>
    <row r="94" spans="1:43" customFormat="1" ht="78.75">
      <c r="A94" s="45" t="s">
        <v>152</v>
      </c>
      <c r="B94" s="101">
        <v>37175</v>
      </c>
      <c r="C94" s="101">
        <v>2810</v>
      </c>
      <c r="D94" s="101"/>
      <c r="E94" s="101"/>
      <c r="F94" s="101">
        <v>14674</v>
      </c>
      <c r="G94" s="101">
        <v>17214</v>
      </c>
      <c r="H94" s="101">
        <v>38645</v>
      </c>
      <c r="I94" s="101">
        <v>2810</v>
      </c>
      <c r="J94" s="101"/>
      <c r="K94" s="101"/>
      <c r="L94" s="101">
        <v>17170</v>
      </c>
      <c r="M94" s="101">
        <v>18665</v>
      </c>
      <c r="N94" s="101" t="s">
        <v>62</v>
      </c>
      <c r="O94" s="101" t="s">
        <v>62</v>
      </c>
      <c r="P94" s="101" t="s">
        <v>62</v>
      </c>
      <c r="Q94" s="101" t="s">
        <v>62</v>
      </c>
      <c r="R94" s="101" t="s">
        <v>62</v>
      </c>
      <c r="S94" s="101" t="s">
        <v>62</v>
      </c>
      <c r="T94" s="101" t="s">
        <v>62</v>
      </c>
      <c r="U94" s="101" t="s">
        <v>62</v>
      </c>
      <c r="V94" s="101" t="s">
        <v>62</v>
      </c>
      <c r="W94" s="101" t="s">
        <v>62</v>
      </c>
      <c r="X94" s="101" t="s">
        <v>62</v>
      </c>
      <c r="Y94" s="101" t="s">
        <v>62</v>
      </c>
      <c r="Z94" s="103" t="s">
        <v>62</v>
      </c>
      <c r="AA94" s="103"/>
      <c r="AB94" s="103"/>
      <c r="AC94" s="103"/>
      <c r="AD94" s="103" t="s">
        <v>62</v>
      </c>
      <c r="AE94" s="103" t="s">
        <v>62</v>
      </c>
      <c r="AF94" s="104" t="s">
        <v>67</v>
      </c>
      <c r="AG94" s="111"/>
      <c r="AH94" s="111"/>
      <c r="AI94" s="104" t="s">
        <v>67</v>
      </c>
      <c r="AJ94" s="104" t="s">
        <v>67</v>
      </c>
      <c r="AK94" s="104" t="s">
        <v>67</v>
      </c>
      <c r="AL94" s="101" t="s">
        <v>67</v>
      </c>
      <c r="AM94" s="101"/>
      <c r="AN94" s="101"/>
      <c r="AO94" s="101" t="s">
        <v>67</v>
      </c>
      <c r="AP94" s="101" t="s">
        <v>67</v>
      </c>
      <c r="AQ94" s="101" t="s">
        <v>67</v>
      </c>
    </row>
    <row r="95" spans="1:43" customFormat="1">
      <c r="A95" s="45" t="s">
        <v>153</v>
      </c>
      <c r="B95" s="112"/>
      <c r="C95" s="112"/>
      <c r="D95" s="112"/>
      <c r="E95" s="112"/>
      <c r="F95" s="112"/>
      <c r="G95" s="112"/>
      <c r="H95" s="106"/>
      <c r="I95" s="106"/>
      <c r="J95" s="106"/>
      <c r="K95" s="106"/>
      <c r="L95" s="106"/>
      <c r="M95" s="106"/>
      <c r="N95" s="101"/>
      <c r="O95" s="101"/>
      <c r="P95" s="101"/>
      <c r="Q95" s="101"/>
      <c r="R95" s="101"/>
      <c r="S95" s="101"/>
      <c r="T95" s="106"/>
      <c r="U95" s="106"/>
      <c r="V95" s="106"/>
      <c r="W95" s="106"/>
      <c r="X95" s="106"/>
      <c r="Y95" s="106"/>
      <c r="Z95" s="103"/>
      <c r="AA95" s="103"/>
      <c r="AB95" s="108"/>
      <c r="AC95" s="103"/>
      <c r="AD95" s="103"/>
      <c r="AE95" s="103"/>
      <c r="AF95" s="111"/>
      <c r="AG95" s="111"/>
      <c r="AH95" s="111"/>
      <c r="AI95" s="111"/>
      <c r="AJ95" s="111"/>
      <c r="AK95" s="111"/>
      <c r="AL95" s="101"/>
      <c r="AM95" s="101"/>
      <c r="AN95" s="101"/>
      <c r="AO95" s="101"/>
      <c r="AP95" s="101"/>
      <c r="AQ95" s="101"/>
    </row>
    <row r="96" spans="1:43" customFormat="1">
      <c r="A96" s="45" t="s">
        <v>53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1"/>
      <c r="O96" s="101"/>
      <c r="P96" s="101"/>
      <c r="Q96" s="101"/>
      <c r="R96" s="101"/>
      <c r="S96" s="101"/>
      <c r="T96" s="106"/>
      <c r="U96" s="106"/>
      <c r="V96" s="106"/>
      <c r="W96" s="106"/>
      <c r="X96" s="106"/>
      <c r="Y96" s="106"/>
      <c r="Z96" s="103"/>
      <c r="AA96" s="103"/>
      <c r="AB96" s="108"/>
      <c r="AC96" s="103"/>
      <c r="AD96" s="103"/>
      <c r="AE96" s="103"/>
      <c r="AF96" s="111"/>
      <c r="AG96" s="111"/>
      <c r="AH96" s="111"/>
      <c r="AI96" s="111"/>
      <c r="AJ96" s="111"/>
      <c r="AK96" s="111"/>
      <c r="AL96" s="101"/>
      <c r="AM96" s="101"/>
      <c r="AN96" s="101"/>
      <c r="AO96" s="101"/>
      <c r="AP96" s="101"/>
      <c r="AQ96" s="101"/>
    </row>
    <row r="97" spans="1:43" customFormat="1" ht="47.25">
      <c r="A97" s="45" t="s">
        <v>154</v>
      </c>
      <c r="B97" s="101">
        <v>304926</v>
      </c>
      <c r="C97" s="101">
        <v>29402</v>
      </c>
      <c r="D97" s="101"/>
      <c r="E97" s="101">
        <v>4308</v>
      </c>
      <c r="F97" s="101">
        <v>266085</v>
      </c>
      <c r="G97" s="101">
        <v>1084</v>
      </c>
      <c r="H97" s="101">
        <v>310237</v>
      </c>
      <c r="I97" s="101">
        <v>31043</v>
      </c>
      <c r="J97" s="101"/>
      <c r="K97" s="101">
        <v>4308</v>
      </c>
      <c r="L97" s="101">
        <v>273802</v>
      </c>
      <c r="M97" s="101">
        <v>1084</v>
      </c>
      <c r="N97" s="101">
        <v>411434</v>
      </c>
      <c r="O97" s="101">
        <v>31234</v>
      </c>
      <c r="P97" s="101"/>
      <c r="Q97" s="101">
        <v>4010</v>
      </c>
      <c r="R97" s="101">
        <v>375106</v>
      </c>
      <c r="S97" s="101">
        <v>1084</v>
      </c>
      <c r="T97" s="102">
        <v>147888</v>
      </c>
      <c r="U97" s="102">
        <v>1059</v>
      </c>
      <c r="V97" s="101"/>
      <c r="W97" s="102">
        <v>4010</v>
      </c>
      <c r="X97" s="101">
        <v>141819</v>
      </c>
      <c r="Y97" s="101">
        <v>1000</v>
      </c>
      <c r="Z97" s="103">
        <v>530295</v>
      </c>
      <c r="AA97" s="103">
        <v>117636</v>
      </c>
      <c r="AB97" s="103"/>
      <c r="AC97" s="103">
        <v>20848</v>
      </c>
      <c r="AD97" s="103">
        <v>391811</v>
      </c>
      <c r="AE97" s="103"/>
      <c r="AF97" s="104">
        <v>995784</v>
      </c>
      <c r="AG97" s="104">
        <v>211333</v>
      </c>
      <c r="AH97" s="111"/>
      <c r="AI97" s="104">
        <v>20425</v>
      </c>
      <c r="AJ97" s="104">
        <v>764026</v>
      </c>
      <c r="AK97" s="111"/>
      <c r="AL97" s="101">
        <v>1663341</v>
      </c>
      <c r="AM97" s="101">
        <v>600655</v>
      </c>
      <c r="AN97" s="101"/>
      <c r="AO97" s="101">
        <v>20425</v>
      </c>
      <c r="AP97" s="101">
        <v>1042261</v>
      </c>
      <c r="AQ97" s="101"/>
    </row>
    <row r="98" spans="1:43" customFormat="1" ht="31.5">
      <c r="A98" s="45" t="s">
        <v>155</v>
      </c>
      <c r="B98" s="101">
        <v>304926</v>
      </c>
      <c r="C98" s="101">
        <v>29402</v>
      </c>
      <c r="D98" s="101"/>
      <c r="E98" s="101">
        <v>4308</v>
      </c>
      <c r="F98" s="101">
        <v>266085</v>
      </c>
      <c r="G98" s="101">
        <v>1084</v>
      </c>
      <c r="H98" s="101">
        <v>310237</v>
      </c>
      <c r="I98" s="101">
        <v>31043</v>
      </c>
      <c r="J98" s="101"/>
      <c r="K98" s="101">
        <v>4308</v>
      </c>
      <c r="L98" s="101">
        <v>273802</v>
      </c>
      <c r="M98" s="101">
        <v>1084</v>
      </c>
      <c r="N98" s="101">
        <v>411434</v>
      </c>
      <c r="O98" s="101">
        <v>31234</v>
      </c>
      <c r="P98" s="101"/>
      <c r="Q98" s="101">
        <v>4010</v>
      </c>
      <c r="R98" s="101">
        <v>375106</v>
      </c>
      <c r="S98" s="101">
        <v>1084</v>
      </c>
      <c r="T98" s="102">
        <v>147888</v>
      </c>
      <c r="U98" s="102">
        <v>1059</v>
      </c>
      <c r="V98" s="101"/>
      <c r="W98" s="102">
        <v>4010</v>
      </c>
      <c r="X98" s="101">
        <v>141819</v>
      </c>
      <c r="Y98" s="101">
        <v>1000</v>
      </c>
      <c r="Z98" s="103">
        <v>530295</v>
      </c>
      <c r="AA98" s="103">
        <v>117636</v>
      </c>
      <c r="AB98" s="103"/>
      <c r="AC98" s="103">
        <v>20848</v>
      </c>
      <c r="AD98" s="103">
        <v>391811</v>
      </c>
      <c r="AE98" s="103"/>
      <c r="AF98" s="104">
        <v>995784</v>
      </c>
      <c r="AG98" s="104">
        <v>211333</v>
      </c>
      <c r="AH98" s="111"/>
      <c r="AI98" s="104">
        <v>20425</v>
      </c>
      <c r="AJ98" s="104">
        <v>764026</v>
      </c>
      <c r="AK98" s="111"/>
      <c r="AL98" s="101">
        <v>1663341</v>
      </c>
      <c r="AM98" s="101">
        <v>600655</v>
      </c>
      <c r="AN98" s="101"/>
      <c r="AO98" s="101">
        <v>20425</v>
      </c>
      <c r="AP98" s="101">
        <v>1042261</v>
      </c>
      <c r="AQ98" s="101"/>
    </row>
    <row r="99" spans="1:43" customFormat="1" ht="31.5">
      <c r="A99" s="45" t="s">
        <v>156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1"/>
      <c r="O99" s="101"/>
      <c r="P99" s="101"/>
      <c r="Q99" s="101"/>
      <c r="R99" s="101"/>
      <c r="S99" s="101"/>
      <c r="T99" s="106"/>
      <c r="U99" s="106"/>
      <c r="V99" s="106"/>
      <c r="W99" s="106"/>
      <c r="X99" s="106"/>
      <c r="Y99" s="106"/>
      <c r="Z99" s="103"/>
      <c r="AA99" s="103"/>
      <c r="AB99" s="108"/>
      <c r="AC99" s="108"/>
      <c r="AD99" s="103"/>
      <c r="AE99" s="108"/>
      <c r="AF99" s="111"/>
      <c r="AG99" s="111"/>
      <c r="AH99" s="111"/>
      <c r="AI99" s="111"/>
      <c r="AJ99" s="111"/>
      <c r="AK99" s="111"/>
      <c r="AL99" s="101"/>
      <c r="AM99" s="101"/>
      <c r="AN99" s="101"/>
      <c r="AO99" s="101"/>
      <c r="AP99" s="101"/>
      <c r="AQ99" s="101"/>
    </row>
    <row r="100" spans="1:43" customFormat="1" ht="31.5">
      <c r="A100" s="45" t="s">
        <v>157</v>
      </c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1"/>
      <c r="O100" s="101"/>
      <c r="P100" s="101"/>
      <c r="Q100" s="101"/>
      <c r="R100" s="101"/>
      <c r="S100" s="101"/>
      <c r="T100" s="106"/>
      <c r="U100" s="106"/>
      <c r="V100" s="106"/>
      <c r="W100" s="106"/>
      <c r="X100" s="106"/>
      <c r="Y100" s="106"/>
      <c r="Z100" s="103"/>
      <c r="AA100" s="103"/>
      <c r="AB100" s="108"/>
      <c r="AC100" s="103"/>
      <c r="AD100" s="103"/>
      <c r="AE100" s="103"/>
      <c r="AF100" s="111"/>
      <c r="AG100" s="111"/>
      <c r="AH100" s="111"/>
      <c r="AI100" s="111"/>
      <c r="AJ100" s="111"/>
      <c r="AK100" s="111"/>
      <c r="AL100" s="101"/>
      <c r="AM100" s="101"/>
      <c r="AN100" s="101"/>
      <c r="AO100" s="101"/>
      <c r="AP100" s="101"/>
      <c r="AQ100" s="101"/>
    </row>
    <row r="101" spans="1:43" customFormat="1" ht="63">
      <c r="A101" s="45" t="s">
        <v>158</v>
      </c>
      <c r="B101" s="101">
        <v>647301</v>
      </c>
      <c r="C101" s="101">
        <v>567843</v>
      </c>
      <c r="D101" s="101">
        <v>14114</v>
      </c>
      <c r="E101" s="101">
        <v>5320</v>
      </c>
      <c r="F101" s="101">
        <v>71551</v>
      </c>
      <c r="G101" s="101">
        <v>1951</v>
      </c>
      <c r="H101" s="101">
        <v>647099</v>
      </c>
      <c r="I101" s="101">
        <v>567843</v>
      </c>
      <c r="J101" s="101">
        <v>14114</v>
      </c>
      <c r="K101" s="101">
        <v>5320</v>
      </c>
      <c r="L101" s="101">
        <v>71757</v>
      </c>
      <c r="M101" s="101">
        <v>1951</v>
      </c>
      <c r="N101" s="101">
        <v>668144</v>
      </c>
      <c r="O101" s="101">
        <v>580043</v>
      </c>
      <c r="P101" s="101">
        <v>14114</v>
      </c>
      <c r="Q101" s="101">
        <v>5480</v>
      </c>
      <c r="R101" s="101">
        <v>80442</v>
      </c>
      <c r="S101" s="101">
        <v>1951</v>
      </c>
      <c r="T101" s="102">
        <v>659880</v>
      </c>
      <c r="U101" s="102">
        <v>579947</v>
      </c>
      <c r="V101" s="102">
        <v>14114</v>
      </c>
      <c r="W101" s="102">
        <v>2386</v>
      </c>
      <c r="X101" s="101">
        <v>76000</v>
      </c>
      <c r="Y101" s="101">
        <v>1000</v>
      </c>
      <c r="Z101" s="103" t="s">
        <v>62</v>
      </c>
      <c r="AA101" s="103" t="s">
        <v>62</v>
      </c>
      <c r="AB101" s="103" t="s">
        <v>62</v>
      </c>
      <c r="AC101" s="103"/>
      <c r="AD101" s="103" t="s">
        <v>62</v>
      </c>
      <c r="AE101" s="103" t="s">
        <v>62</v>
      </c>
      <c r="AF101" s="104" t="s">
        <v>67</v>
      </c>
      <c r="AG101" s="104" t="s">
        <v>67</v>
      </c>
      <c r="AH101" s="104" t="s">
        <v>67</v>
      </c>
      <c r="AI101" s="111"/>
      <c r="AJ101" s="104" t="s">
        <v>67</v>
      </c>
      <c r="AK101" s="111"/>
      <c r="AL101" s="101" t="s">
        <v>67</v>
      </c>
      <c r="AM101" s="101" t="s">
        <v>67</v>
      </c>
      <c r="AN101" s="101"/>
      <c r="AO101" s="101"/>
      <c r="AP101" s="101" t="s">
        <v>67</v>
      </c>
      <c r="AQ101" s="101"/>
    </row>
    <row r="102" spans="1:43" customFormat="1" ht="47.25">
      <c r="A102" s="45" t="s">
        <v>159</v>
      </c>
      <c r="B102" s="101">
        <v>643965</v>
      </c>
      <c r="C102" s="101">
        <v>567843</v>
      </c>
      <c r="D102" s="101">
        <v>14114</v>
      </c>
      <c r="E102" s="101">
        <v>2226</v>
      </c>
      <c r="F102" s="101">
        <v>71309</v>
      </c>
      <c r="G102" s="101">
        <v>1951</v>
      </c>
      <c r="H102" s="101">
        <v>643965</v>
      </c>
      <c r="I102" s="101">
        <v>567843</v>
      </c>
      <c r="J102" s="101">
        <v>14114</v>
      </c>
      <c r="K102" s="101">
        <v>2226</v>
      </c>
      <c r="L102" s="101">
        <v>71717</v>
      </c>
      <c r="M102" s="101">
        <v>1951</v>
      </c>
      <c r="N102" s="101">
        <v>664897</v>
      </c>
      <c r="O102" s="101">
        <v>580043</v>
      </c>
      <c r="P102" s="101">
        <v>14114</v>
      </c>
      <c r="Q102" s="101">
        <v>2386</v>
      </c>
      <c r="R102" s="101">
        <v>80289</v>
      </c>
      <c r="S102" s="101">
        <v>1951</v>
      </c>
      <c r="T102" s="102">
        <v>659880</v>
      </c>
      <c r="U102" s="102">
        <v>579947</v>
      </c>
      <c r="V102" s="102">
        <v>14114</v>
      </c>
      <c r="W102" s="102">
        <v>2386</v>
      </c>
      <c r="X102" s="101">
        <v>76000</v>
      </c>
      <c r="Y102" s="101">
        <v>1000</v>
      </c>
      <c r="Z102" s="103" t="s">
        <v>62</v>
      </c>
      <c r="AA102" s="103" t="s">
        <v>62</v>
      </c>
      <c r="AB102" s="103" t="s">
        <v>62</v>
      </c>
      <c r="AC102" s="103"/>
      <c r="AD102" s="103" t="s">
        <v>62</v>
      </c>
      <c r="AE102" s="103" t="s">
        <v>62</v>
      </c>
      <c r="AF102" s="104" t="s">
        <v>67</v>
      </c>
      <c r="AG102" s="104" t="s">
        <v>67</v>
      </c>
      <c r="AH102" s="104" t="s">
        <v>67</v>
      </c>
      <c r="AI102" s="111"/>
      <c r="AJ102" s="104" t="s">
        <v>67</v>
      </c>
      <c r="AK102" s="111"/>
      <c r="AL102" s="101" t="s">
        <v>67</v>
      </c>
      <c r="AM102" s="101" t="s">
        <v>67</v>
      </c>
      <c r="AN102" s="101"/>
      <c r="AO102" s="101"/>
      <c r="AP102" s="101" t="s">
        <v>67</v>
      </c>
      <c r="AQ102" s="101"/>
    </row>
    <row r="103" spans="1:43" customFormat="1" ht="47.25">
      <c r="A103" s="45" t="s">
        <v>160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1"/>
      <c r="O103" s="101"/>
      <c r="P103" s="101"/>
      <c r="Q103" s="101"/>
      <c r="R103" s="101"/>
      <c r="S103" s="101"/>
      <c r="T103" s="106"/>
      <c r="U103" s="106"/>
      <c r="V103" s="106"/>
      <c r="W103" s="106"/>
      <c r="X103" s="106"/>
      <c r="Y103" s="106"/>
      <c r="Z103" s="103"/>
      <c r="AA103" s="103"/>
      <c r="AB103" s="108"/>
      <c r="AC103" s="103"/>
      <c r="AD103" s="103"/>
      <c r="AE103" s="103"/>
      <c r="AF103" s="111"/>
      <c r="AG103" s="111"/>
      <c r="AH103" s="105"/>
      <c r="AI103" s="111"/>
      <c r="AJ103" s="111"/>
      <c r="AK103" s="111"/>
      <c r="AL103" s="101"/>
      <c r="AM103" s="101"/>
      <c r="AN103" s="101"/>
      <c r="AO103" s="101"/>
      <c r="AP103" s="101"/>
      <c r="AQ103" s="101"/>
    </row>
    <row r="104" spans="1:43" customFormat="1" ht="78.75">
      <c r="A104" s="45" t="s">
        <v>161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1"/>
      <c r="O104" s="101"/>
      <c r="P104" s="101"/>
      <c r="Q104" s="101"/>
      <c r="R104" s="101"/>
      <c r="S104" s="101"/>
      <c r="T104" s="106"/>
      <c r="U104" s="106"/>
      <c r="V104" s="106"/>
      <c r="W104" s="106"/>
      <c r="X104" s="106"/>
      <c r="Y104" s="106"/>
      <c r="Z104" s="103"/>
      <c r="AA104" s="103"/>
      <c r="AB104" s="108"/>
      <c r="AC104" s="103"/>
      <c r="AD104" s="103"/>
      <c r="AE104" s="103"/>
      <c r="AF104" s="107"/>
      <c r="AG104" s="107"/>
      <c r="AH104" s="107"/>
      <c r="AI104" s="107"/>
      <c r="AJ104" s="107"/>
      <c r="AK104" s="107"/>
      <c r="AL104" s="101"/>
      <c r="AM104" s="101"/>
      <c r="AN104" s="101"/>
      <c r="AO104" s="101"/>
      <c r="AP104" s="101"/>
      <c r="AQ104" s="101"/>
    </row>
    <row r="105" spans="1:43" customFormat="1" ht="31.5">
      <c r="A105" s="45" t="s">
        <v>162</v>
      </c>
      <c r="B105" s="101">
        <v>3134</v>
      </c>
      <c r="C105" s="101"/>
      <c r="D105" s="101"/>
      <c r="E105" s="101">
        <v>3094</v>
      </c>
      <c r="F105" s="101"/>
      <c r="G105" s="101"/>
      <c r="H105" s="101">
        <v>3134</v>
      </c>
      <c r="I105" s="101"/>
      <c r="J105" s="101"/>
      <c r="K105" s="101">
        <v>3094</v>
      </c>
      <c r="L105" s="101"/>
      <c r="M105" s="101"/>
      <c r="N105" s="101">
        <v>3184</v>
      </c>
      <c r="O105" s="101"/>
      <c r="P105" s="101"/>
      <c r="Q105" s="101">
        <v>3094</v>
      </c>
      <c r="R105" s="101"/>
      <c r="S105" s="101"/>
      <c r="T105" s="106"/>
      <c r="U105" s="106"/>
      <c r="V105" s="106"/>
      <c r="W105" s="106"/>
      <c r="X105" s="106"/>
      <c r="Y105" s="106"/>
      <c r="Z105" s="103" t="s">
        <v>62</v>
      </c>
      <c r="AA105" s="103"/>
      <c r="AB105" s="103"/>
      <c r="AC105" s="103"/>
      <c r="AD105" s="103" t="s">
        <v>62</v>
      </c>
      <c r="AE105" s="103"/>
      <c r="AF105" s="111"/>
      <c r="AG105" s="111"/>
      <c r="AH105" s="105"/>
      <c r="AI105" s="111"/>
      <c r="AJ105" s="111"/>
      <c r="AK105" s="111"/>
      <c r="AL105" s="101"/>
      <c r="AM105" s="101"/>
      <c r="AN105" s="101"/>
      <c r="AO105" s="101"/>
      <c r="AP105" s="101"/>
      <c r="AQ105" s="101"/>
    </row>
    <row r="106" spans="1:43" customFormat="1" ht="31.5">
      <c r="A106" s="45" t="s">
        <v>163</v>
      </c>
      <c r="B106" s="101">
        <v>67948</v>
      </c>
      <c r="C106" s="101">
        <v>30890</v>
      </c>
      <c r="D106" s="101"/>
      <c r="E106" s="101">
        <v>11288</v>
      </c>
      <c r="F106" s="101">
        <v>4054</v>
      </c>
      <c r="G106" s="101">
        <v>19084</v>
      </c>
      <c r="H106" s="101">
        <v>67568</v>
      </c>
      <c r="I106" s="101">
        <v>30784</v>
      </c>
      <c r="J106" s="101"/>
      <c r="K106" s="101">
        <v>11168</v>
      </c>
      <c r="L106" s="101">
        <v>6645</v>
      </c>
      <c r="M106" s="101">
        <v>18971</v>
      </c>
      <c r="N106" s="101">
        <v>72128</v>
      </c>
      <c r="O106" s="101">
        <v>30784</v>
      </c>
      <c r="P106" s="101"/>
      <c r="Q106" s="101">
        <v>15974</v>
      </c>
      <c r="R106" s="101">
        <v>6641</v>
      </c>
      <c r="S106" s="101">
        <v>18729</v>
      </c>
      <c r="T106" s="102">
        <v>74957</v>
      </c>
      <c r="U106" s="102">
        <v>26112</v>
      </c>
      <c r="V106" s="101"/>
      <c r="W106" s="102">
        <v>17848</v>
      </c>
      <c r="X106" s="101">
        <v>8997</v>
      </c>
      <c r="Y106" s="101">
        <v>22000</v>
      </c>
      <c r="Z106" s="103">
        <v>55783</v>
      </c>
      <c r="AA106" s="103">
        <v>17760</v>
      </c>
      <c r="AB106" s="103"/>
      <c r="AC106" s="103" t="s">
        <v>62</v>
      </c>
      <c r="AD106" s="103">
        <v>3189</v>
      </c>
      <c r="AE106" s="103">
        <v>26607</v>
      </c>
      <c r="AF106" s="104" t="s">
        <v>67</v>
      </c>
      <c r="AG106" s="104" t="s">
        <v>67</v>
      </c>
      <c r="AH106" s="105"/>
      <c r="AI106" s="104" t="s">
        <v>67</v>
      </c>
      <c r="AJ106" s="104" t="s">
        <v>67</v>
      </c>
      <c r="AK106" s="104" t="s">
        <v>67</v>
      </c>
      <c r="AL106" s="101" t="s">
        <v>67</v>
      </c>
      <c r="AM106" s="101" t="s">
        <v>67</v>
      </c>
      <c r="AN106" s="101"/>
      <c r="AO106" s="101" t="s">
        <v>67</v>
      </c>
      <c r="AP106" s="101" t="s">
        <v>67</v>
      </c>
      <c r="AQ106" s="101" t="s">
        <v>67</v>
      </c>
    </row>
    <row r="107" spans="1:43" customFormat="1" ht="31.5">
      <c r="A107" s="45" t="s">
        <v>164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1"/>
      <c r="O107" s="101"/>
      <c r="P107" s="101"/>
      <c r="Q107" s="101"/>
      <c r="R107" s="101"/>
      <c r="S107" s="101"/>
      <c r="T107" s="106"/>
      <c r="U107" s="106"/>
      <c r="V107" s="106"/>
      <c r="W107" s="106"/>
      <c r="X107" s="106"/>
      <c r="Y107" s="106"/>
      <c r="Z107" s="103"/>
      <c r="AA107" s="103"/>
      <c r="AB107" s="108"/>
      <c r="AC107" s="103"/>
      <c r="AD107" s="103"/>
      <c r="AE107" s="103"/>
      <c r="AF107" s="105"/>
      <c r="AG107" s="105"/>
      <c r="AH107" s="105"/>
      <c r="AI107" s="105"/>
      <c r="AJ107" s="105"/>
      <c r="AK107" s="105"/>
      <c r="AL107" s="101"/>
      <c r="AM107" s="101"/>
      <c r="AN107" s="101"/>
      <c r="AO107" s="101"/>
      <c r="AP107" s="101"/>
      <c r="AQ107" s="101"/>
    </row>
    <row r="108" spans="1:43" customFormat="1" ht="63">
      <c r="A108" s="45" t="s">
        <v>165</v>
      </c>
      <c r="B108" s="101">
        <v>1300</v>
      </c>
      <c r="C108" s="101">
        <v>1148</v>
      </c>
      <c r="D108" s="101"/>
      <c r="E108" s="101"/>
      <c r="F108" s="101"/>
      <c r="G108" s="101"/>
      <c r="H108" s="101">
        <v>1164</v>
      </c>
      <c r="I108" s="101">
        <v>1148</v>
      </c>
      <c r="J108" s="101"/>
      <c r="K108" s="101"/>
      <c r="L108" s="101"/>
      <c r="M108" s="101"/>
      <c r="N108" s="101">
        <v>1164</v>
      </c>
      <c r="O108" s="101">
        <v>1148</v>
      </c>
      <c r="P108" s="101"/>
      <c r="Q108" s="101"/>
      <c r="R108" s="101"/>
      <c r="S108" s="101"/>
      <c r="T108" s="106"/>
      <c r="U108" s="106"/>
      <c r="V108" s="106"/>
      <c r="W108" s="106"/>
      <c r="X108" s="106"/>
      <c r="Y108" s="106"/>
      <c r="Z108" s="103"/>
      <c r="AA108" s="103"/>
      <c r="AB108" s="108"/>
      <c r="AC108" s="103"/>
      <c r="AD108" s="103"/>
      <c r="AE108" s="103"/>
      <c r="AF108" s="105"/>
      <c r="AG108" s="105"/>
      <c r="AH108" s="107"/>
      <c r="AI108" s="107"/>
      <c r="AJ108" s="105"/>
      <c r="AK108" s="105"/>
      <c r="AL108" s="101"/>
      <c r="AM108" s="101"/>
      <c r="AN108" s="101"/>
      <c r="AO108" s="101"/>
      <c r="AP108" s="101"/>
      <c r="AQ108" s="101"/>
    </row>
    <row r="109" spans="1:43" customFormat="1" ht="31.5">
      <c r="A109" s="45" t="s">
        <v>166</v>
      </c>
      <c r="B109" s="101">
        <v>66648</v>
      </c>
      <c r="C109" s="101">
        <v>29742</v>
      </c>
      <c r="D109" s="101"/>
      <c r="E109" s="101">
        <v>11283</v>
      </c>
      <c r="F109" s="101">
        <v>3907</v>
      </c>
      <c r="G109" s="101">
        <v>19084</v>
      </c>
      <c r="H109" s="101">
        <v>66404</v>
      </c>
      <c r="I109" s="101">
        <v>29636</v>
      </c>
      <c r="J109" s="101"/>
      <c r="K109" s="101">
        <v>11163</v>
      </c>
      <c r="L109" s="101">
        <v>6634</v>
      </c>
      <c r="M109" s="101">
        <v>18971</v>
      </c>
      <c r="N109" s="101">
        <v>70964</v>
      </c>
      <c r="O109" s="101">
        <v>29636</v>
      </c>
      <c r="P109" s="101"/>
      <c r="Q109" s="101">
        <v>15969</v>
      </c>
      <c r="R109" s="101">
        <v>6630</v>
      </c>
      <c r="S109" s="101">
        <v>18729</v>
      </c>
      <c r="T109" s="102">
        <v>74957</v>
      </c>
      <c r="U109" s="102">
        <v>26112</v>
      </c>
      <c r="V109" s="101"/>
      <c r="W109" s="102">
        <v>17848</v>
      </c>
      <c r="X109" s="101">
        <v>8997</v>
      </c>
      <c r="Y109" s="101">
        <v>22000</v>
      </c>
      <c r="Z109" s="103">
        <v>55783</v>
      </c>
      <c r="AA109" s="103">
        <v>17760</v>
      </c>
      <c r="AB109" s="103"/>
      <c r="AC109" s="103" t="s">
        <v>62</v>
      </c>
      <c r="AD109" s="103">
        <v>3189</v>
      </c>
      <c r="AE109" s="103">
        <v>26607</v>
      </c>
      <c r="AF109" s="104" t="s">
        <v>67</v>
      </c>
      <c r="AG109" s="104" t="s">
        <v>67</v>
      </c>
      <c r="AH109" s="105"/>
      <c r="AI109" s="104" t="s">
        <v>67</v>
      </c>
      <c r="AJ109" s="104" t="s">
        <v>67</v>
      </c>
      <c r="AK109" s="104" t="s">
        <v>67</v>
      </c>
      <c r="AL109" s="101" t="s">
        <v>67</v>
      </c>
      <c r="AM109" s="101" t="s">
        <v>67</v>
      </c>
      <c r="AN109" s="101"/>
      <c r="AO109" s="101" t="s">
        <v>67</v>
      </c>
      <c r="AP109" s="101" t="s">
        <v>67</v>
      </c>
      <c r="AQ109" s="101" t="s">
        <v>67</v>
      </c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pane xSplit="1" ySplit="4" topLeftCell="BQ5" activePane="bottomRight" state="frozen"/>
      <selection pane="topRight"/>
      <selection pane="bottomLeft"/>
      <selection pane="bottomRight" activeCell="A2" sqref="A2:CA2"/>
    </sheetView>
  </sheetViews>
  <sheetFormatPr defaultColWidth="9" defaultRowHeight="15"/>
  <cols>
    <col min="1" max="1" width="35.7109375" customWidth="1"/>
    <col min="2" max="5" width="11.42578125" customWidth="1"/>
    <col min="6" max="7" width="9.5703125" customWidth="1"/>
    <col min="8" max="11" width="11.42578125" customWidth="1"/>
    <col min="12" max="13" width="9.5703125" customWidth="1"/>
    <col min="14" max="17" width="11.42578125" customWidth="1"/>
    <col min="18" max="19" width="9.5703125" customWidth="1"/>
    <col min="20" max="20" width="12.7109375" customWidth="1"/>
    <col min="21" max="24" width="11.42578125" customWidth="1"/>
    <col min="25" max="25" width="9.5703125" customWidth="1"/>
    <col min="26" max="26" width="12.7109375" customWidth="1"/>
    <col min="27" max="30" width="11.42578125" customWidth="1"/>
    <col min="31" max="31" width="9.5703125" customWidth="1"/>
    <col min="32" max="32" width="12.7109375" customWidth="1"/>
    <col min="33" max="36" width="11.42578125" customWidth="1"/>
    <col min="37" max="37" width="9.5703125" customWidth="1"/>
    <col min="38" max="38" width="12.7109375" customWidth="1"/>
    <col min="39" max="42" width="11.42578125" customWidth="1"/>
    <col min="43" max="43" width="9.5703125" customWidth="1"/>
    <col min="44" max="44" width="12.7109375" customWidth="1"/>
    <col min="45" max="48" width="11.42578125" customWidth="1"/>
    <col min="49" max="49" width="9.5703125" customWidth="1"/>
    <col min="50" max="50" width="12.7109375" customWidth="1"/>
    <col min="51" max="54" width="11.42578125" customWidth="1"/>
    <col min="55" max="55" width="9.5703125" customWidth="1"/>
    <col min="56" max="56" width="12.7109375" customWidth="1"/>
    <col min="57" max="60" width="11.42578125" customWidth="1"/>
    <col min="61" max="61" width="9.5703125" customWidth="1"/>
    <col min="62" max="62" width="12.7109375" customWidth="1"/>
    <col min="63" max="66" width="11.42578125" customWidth="1"/>
    <col min="67" max="67" width="9.5703125" customWidth="1"/>
    <col min="68" max="68" width="12.7109375" customWidth="1"/>
    <col min="69" max="73" width="11.42578125" customWidth="1"/>
    <col min="74" max="75" width="12.7109375" customWidth="1"/>
    <col min="76" max="79" width="11.42578125" customWidth="1"/>
  </cols>
  <sheetData>
    <row r="1" spans="1:79" ht="33" customHeight="1">
      <c r="A1" s="6" t="s">
        <v>29</v>
      </c>
      <c r="B1" s="31"/>
      <c r="H1" s="31"/>
      <c r="N1" s="31"/>
      <c r="T1" s="31"/>
      <c r="Z1" s="31"/>
      <c r="AF1" s="31"/>
      <c r="AL1" s="31"/>
      <c r="AR1" s="31"/>
      <c r="AX1" s="31"/>
      <c r="BD1" s="31"/>
      <c r="BJ1" s="31"/>
      <c r="BP1" s="31"/>
      <c r="BV1" s="31"/>
    </row>
    <row r="2" spans="1:79" s="30" customFormat="1" ht="15.75">
      <c r="A2" s="127" t="s">
        <v>167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</row>
    <row r="3" spans="1:79" ht="15.75">
      <c r="A3" s="122"/>
      <c r="B3" s="120">
        <v>2004</v>
      </c>
      <c r="C3" s="120"/>
      <c r="D3" s="120"/>
      <c r="E3" s="120"/>
      <c r="F3" s="120"/>
      <c r="G3" s="120"/>
      <c r="H3" s="120">
        <v>2005</v>
      </c>
      <c r="I3" s="120"/>
      <c r="J3" s="120"/>
      <c r="K3" s="120"/>
      <c r="L3" s="120"/>
      <c r="M3" s="120"/>
      <c r="N3" s="120">
        <v>2006</v>
      </c>
      <c r="O3" s="120"/>
      <c r="P3" s="120"/>
      <c r="Q3" s="120"/>
      <c r="R3" s="120"/>
      <c r="S3" s="120"/>
      <c r="T3" s="120">
        <v>2007</v>
      </c>
      <c r="U3" s="120"/>
      <c r="V3" s="120"/>
      <c r="W3" s="120"/>
      <c r="X3" s="120"/>
      <c r="Y3" s="120"/>
      <c r="Z3" s="120">
        <v>2008</v>
      </c>
      <c r="AA3" s="120"/>
      <c r="AB3" s="120"/>
      <c r="AC3" s="120"/>
      <c r="AD3" s="120"/>
      <c r="AE3" s="120"/>
      <c r="AF3" s="120">
        <v>2009</v>
      </c>
      <c r="AG3" s="120"/>
      <c r="AH3" s="120"/>
      <c r="AI3" s="120"/>
      <c r="AJ3" s="120"/>
      <c r="AK3" s="120"/>
      <c r="AL3" s="120">
        <v>2010</v>
      </c>
      <c r="AM3" s="120"/>
      <c r="AN3" s="120"/>
      <c r="AO3" s="120"/>
      <c r="AP3" s="120"/>
      <c r="AQ3" s="120"/>
      <c r="AR3" s="120">
        <v>2011</v>
      </c>
      <c r="AS3" s="120"/>
      <c r="AT3" s="120"/>
      <c r="AU3" s="120"/>
      <c r="AV3" s="120"/>
      <c r="AW3" s="120"/>
      <c r="AX3" s="120">
        <v>2012</v>
      </c>
      <c r="AY3" s="120"/>
      <c r="AZ3" s="120"/>
      <c r="BA3" s="120"/>
      <c r="BB3" s="120"/>
      <c r="BC3" s="120"/>
      <c r="BD3" s="120">
        <v>2013</v>
      </c>
      <c r="BE3" s="120"/>
      <c r="BF3" s="120"/>
      <c r="BG3" s="120"/>
      <c r="BH3" s="120"/>
      <c r="BI3" s="120"/>
      <c r="BJ3" s="120">
        <v>2014</v>
      </c>
      <c r="BK3" s="120"/>
      <c r="BL3" s="120"/>
      <c r="BM3" s="120"/>
      <c r="BN3" s="120"/>
      <c r="BO3" s="120"/>
      <c r="BP3" s="120">
        <v>2015</v>
      </c>
      <c r="BQ3" s="120"/>
      <c r="BR3" s="120"/>
      <c r="BS3" s="120"/>
      <c r="BT3" s="120"/>
      <c r="BU3" s="120"/>
      <c r="BV3" s="120">
        <v>2016</v>
      </c>
      <c r="BW3" s="120"/>
      <c r="BX3" s="120"/>
      <c r="BY3" s="120"/>
      <c r="BZ3" s="120"/>
      <c r="CA3" s="120"/>
    </row>
    <row r="4" spans="1:79" ht="63">
      <c r="A4" s="122"/>
      <c r="B4" s="9" t="s">
        <v>31</v>
      </c>
      <c r="C4" s="9" t="s">
        <v>60</v>
      </c>
      <c r="D4" s="32" t="s">
        <v>61</v>
      </c>
      <c r="E4" s="9" t="s">
        <v>33</v>
      </c>
      <c r="F4" s="9" t="s">
        <v>34</v>
      </c>
      <c r="G4" s="9" t="s">
        <v>35</v>
      </c>
      <c r="H4" s="9" t="s">
        <v>31</v>
      </c>
      <c r="I4" s="9" t="s">
        <v>60</v>
      </c>
      <c r="J4" s="32" t="s">
        <v>61</v>
      </c>
      <c r="K4" s="9" t="s">
        <v>33</v>
      </c>
      <c r="L4" s="9" t="s">
        <v>34</v>
      </c>
      <c r="M4" s="9" t="s">
        <v>35</v>
      </c>
      <c r="N4" s="9" t="s">
        <v>31</v>
      </c>
      <c r="O4" s="9" t="s">
        <v>60</v>
      </c>
      <c r="P4" s="32" t="s">
        <v>61</v>
      </c>
      <c r="Q4" s="9" t="s">
        <v>33</v>
      </c>
      <c r="R4" s="9" t="s">
        <v>34</v>
      </c>
      <c r="S4" s="9" t="s">
        <v>35</v>
      </c>
      <c r="T4" s="9" t="s">
        <v>31</v>
      </c>
      <c r="U4" s="9" t="s">
        <v>60</v>
      </c>
      <c r="V4" s="32" t="s">
        <v>61</v>
      </c>
      <c r="W4" s="9" t="s">
        <v>33</v>
      </c>
      <c r="X4" s="9" t="s">
        <v>34</v>
      </c>
      <c r="Y4" s="9" t="s">
        <v>35</v>
      </c>
      <c r="Z4" s="9" t="s">
        <v>31</v>
      </c>
      <c r="AA4" s="9" t="s">
        <v>60</v>
      </c>
      <c r="AB4" s="32" t="s">
        <v>61</v>
      </c>
      <c r="AC4" s="9" t="s">
        <v>33</v>
      </c>
      <c r="AD4" s="9" t="s">
        <v>34</v>
      </c>
      <c r="AE4" s="9" t="s">
        <v>35</v>
      </c>
      <c r="AF4" s="9" t="s">
        <v>31</v>
      </c>
      <c r="AG4" s="9" t="s">
        <v>60</v>
      </c>
      <c r="AH4" s="32" t="s">
        <v>61</v>
      </c>
      <c r="AI4" s="9" t="s">
        <v>33</v>
      </c>
      <c r="AJ4" s="9" t="s">
        <v>34</v>
      </c>
      <c r="AK4" s="9" t="s">
        <v>35</v>
      </c>
      <c r="AL4" s="9" t="s">
        <v>31</v>
      </c>
      <c r="AM4" s="9" t="s">
        <v>60</v>
      </c>
      <c r="AN4" s="32" t="s">
        <v>61</v>
      </c>
      <c r="AO4" s="9" t="s">
        <v>33</v>
      </c>
      <c r="AP4" s="9" t="s">
        <v>34</v>
      </c>
      <c r="AQ4" s="9" t="s">
        <v>35</v>
      </c>
      <c r="AR4" s="9" t="s">
        <v>31</v>
      </c>
      <c r="AS4" s="9" t="s">
        <v>60</v>
      </c>
      <c r="AT4" s="32" t="s">
        <v>61</v>
      </c>
      <c r="AU4" s="9" t="s">
        <v>33</v>
      </c>
      <c r="AV4" s="9" t="s">
        <v>34</v>
      </c>
      <c r="AW4" s="9" t="s">
        <v>35</v>
      </c>
      <c r="AX4" s="9" t="s">
        <v>31</v>
      </c>
      <c r="AY4" s="9" t="s">
        <v>60</v>
      </c>
      <c r="AZ4" s="32" t="s">
        <v>61</v>
      </c>
      <c r="BA4" s="9" t="s">
        <v>33</v>
      </c>
      <c r="BB4" s="9" t="s">
        <v>34</v>
      </c>
      <c r="BC4" s="9" t="s">
        <v>35</v>
      </c>
      <c r="BD4" s="9" t="s">
        <v>31</v>
      </c>
      <c r="BE4" s="9" t="s">
        <v>60</v>
      </c>
      <c r="BF4" s="32" t="s">
        <v>61</v>
      </c>
      <c r="BG4" s="9" t="s">
        <v>33</v>
      </c>
      <c r="BH4" s="9" t="s">
        <v>34</v>
      </c>
      <c r="BI4" s="9" t="s">
        <v>35</v>
      </c>
      <c r="BJ4" s="9" t="s">
        <v>31</v>
      </c>
      <c r="BK4" s="9" t="s">
        <v>60</v>
      </c>
      <c r="BL4" s="32" t="s">
        <v>61</v>
      </c>
      <c r="BM4" s="9" t="s">
        <v>33</v>
      </c>
      <c r="BN4" s="9" t="s">
        <v>34</v>
      </c>
      <c r="BO4" s="9" t="s">
        <v>35</v>
      </c>
      <c r="BP4" s="9" t="s">
        <v>31</v>
      </c>
      <c r="BQ4" s="9" t="s">
        <v>60</v>
      </c>
      <c r="BR4" s="32" t="s">
        <v>61</v>
      </c>
      <c r="BS4" s="9" t="s">
        <v>33</v>
      </c>
      <c r="BT4" s="9" t="s">
        <v>34</v>
      </c>
      <c r="BU4" s="9" t="s">
        <v>35</v>
      </c>
      <c r="BV4" s="9" t="s">
        <v>31</v>
      </c>
      <c r="BW4" s="9" t="s">
        <v>60</v>
      </c>
      <c r="BX4" s="32" t="s">
        <v>61</v>
      </c>
      <c r="BY4" s="9" t="s">
        <v>33</v>
      </c>
      <c r="BZ4" s="9" t="s">
        <v>34</v>
      </c>
      <c r="CA4" s="9" t="s">
        <v>35</v>
      </c>
    </row>
    <row r="5" spans="1:79" s="2" customFormat="1" ht="15.75">
      <c r="A5" s="10" t="s">
        <v>12</v>
      </c>
      <c r="B5" s="33">
        <v>66521.205000000002</v>
      </c>
      <c r="C5" s="33">
        <v>34766.921999999999</v>
      </c>
      <c r="D5" s="33">
        <v>18908.507000000001</v>
      </c>
      <c r="E5" s="33">
        <v>25557.755000000001</v>
      </c>
      <c r="F5" s="33">
        <v>4390.4279999999999</v>
      </c>
      <c r="G5" s="33">
        <v>1198.596</v>
      </c>
      <c r="H5" s="34">
        <v>60804.760999999999</v>
      </c>
      <c r="I5" s="34">
        <v>27922.687999999998</v>
      </c>
      <c r="J5" s="34">
        <v>11775.731</v>
      </c>
      <c r="K5" s="34">
        <v>26052.428</v>
      </c>
      <c r="L5" s="34">
        <v>4731.8069999999998</v>
      </c>
      <c r="M5" s="34">
        <v>1342.3230000000001</v>
      </c>
      <c r="N5" s="40">
        <v>57211.563999999998</v>
      </c>
      <c r="O5" s="40">
        <v>21530.36</v>
      </c>
      <c r="P5" s="40">
        <v>4995.2759999999998</v>
      </c>
      <c r="Q5" s="40">
        <v>27588.491999999998</v>
      </c>
      <c r="R5" s="40">
        <v>5460.81</v>
      </c>
      <c r="S5" s="40">
        <v>1722.616</v>
      </c>
      <c r="T5" s="40">
        <v>88715.588000000003</v>
      </c>
      <c r="U5" s="40">
        <v>32296.312999999998</v>
      </c>
      <c r="V5" s="40">
        <v>5650.2250000000004</v>
      </c>
      <c r="W5" s="40">
        <v>45247.074000000001</v>
      </c>
      <c r="X5" s="40">
        <v>7663.6679999999997</v>
      </c>
      <c r="Y5" s="40">
        <v>2278.7489999999998</v>
      </c>
      <c r="Z5" s="34">
        <v>91583.532999999996</v>
      </c>
      <c r="AA5" s="34">
        <v>32439.222000000002</v>
      </c>
      <c r="AB5" s="34">
        <v>5448.174</v>
      </c>
      <c r="AC5" s="34">
        <v>47189.135000000002</v>
      </c>
      <c r="AD5" s="34">
        <v>8219.3809999999994</v>
      </c>
      <c r="AE5" s="34">
        <v>2385.4899999999998</v>
      </c>
      <c r="AF5" s="34">
        <v>94827.22</v>
      </c>
      <c r="AG5" s="34">
        <v>33495.260999999999</v>
      </c>
      <c r="AH5" s="34">
        <v>5608.5389999999998</v>
      </c>
      <c r="AI5" s="34">
        <v>48176.048000000003</v>
      </c>
      <c r="AJ5" s="34">
        <v>8971.1689999999999</v>
      </c>
      <c r="AK5" s="34">
        <v>3105.0390000000002</v>
      </c>
      <c r="AL5" s="34">
        <v>96354.114000000001</v>
      </c>
      <c r="AM5" s="34">
        <v>34874.218000000001</v>
      </c>
      <c r="AN5" s="34">
        <v>6760.2120000000004</v>
      </c>
      <c r="AO5" s="34">
        <v>46873.718000000001</v>
      </c>
      <c r="AP5" s="34">
        <v>10031.272999999999</v>
      </c>
      <c r="AQ5" s="34">
        <v>3265.78</v>
      </c>
      <c r="AR5" s="34">
        <v>112087.99800000001</v>
      </c>
      <c r="AS5" s="34">
        <v>35572.612999999998</v>
      </c>
      <c r="AT5" s="34">
        <v>5025.165</v>
      </c>
      <c r="AU5" s="34">
        <v>51744.356</v>
      </c>
      <c r="AV5" s="34">
        <v>13390.916999999999</v>
      </c>
      <c r="AW5" s="34">
        <v>9955.5630000000001</v>
      </c>
      <c r="AX5" s="34">
        <v>120356.57799999999</v>
      </c>
      <c r="AY5" s="34">
        <v>38341.508999999998</v>
      </c>
      <c r="AZ5" s="34">
        <v>5519.6689999999999</v>
      </c>
      <c r="BA5" s="34">
        <v>53371.678</v>
      </c>
      <c r="BB5" s="34">
        <v>15712.002</v>
      </c>
      <c r="BC5" s="34">
        <v>11283.983</v>
      </c>
      <c r="BD5" s="34">
        <v>125029.93700000001</v>
      </c>
      <c r="BE5" s="34">
        <v>39828.239000000001</v>
      </c>
      <c r="BF5" s="34">
        <v>5522.7449999999999</v>
      </c>
      <c r="BG5" s="34">
        <v>54526.281999999999</v>
      </c>
      <c r="BH5" s="34">
        <v>17086.745999999999</v>
      </c>
      <c r="BI5" s="34">
        <v>11536.852000000001</v>
      </c>
      <c r="BJ5" s="34">
        <v>136591.70199999999</v>
      </c>
      <c r="BK5" s="34">
        <v>41505.014000000003</v>
      </c>
      <c r="BL5" s="34">
        <v>5679.8119999999999</v>
      </c>
      <c r="BM5" s="34">
        <v>58593.767</v>
      </c>
      <c r="BN5" s="34">
        <v>17615.288</v>
      </c>
      <c r="BO5" s="34">
        <v>16909.519</v>
      </c>
      <c r="BP5" s="34">
        <v>136038.85999999999</v>
      </c>
      <c r="BQ5" s="34">
        <v>43675.059000000001</v>
      </c>
      <c r="BR5" s="34">
        <v>6884.192</v>
      </c>
      <c r="BS5" s="34">
        <v>61839.851999999999</v>
      </c>
      <c r="BT5" s="34">
        <v>17802.022000000001</v>
      </c>
      <c r="BU5" s="34">
        <v>10692.205</v>
      </c>
      <c r="BV5" s="34">
        <v>136381.698</v>
      </c>
      <c r="BW5" s="34">
        <v>44508.567999999999</v>
      </c>
      <c r="BX5" s="34">
        <v>7115.1859999999997</v>
      </c>
      <c r="BY5" s="34">
        <v>65376.324999999997</v>
      </c>
      <c r="BZ5" s="34">
        <v>18038.826000000001</v>
      </c>
      <c r="CA5" s="34">
        <v>6469.3050000000003</v>
      </c>
    </row>
    <row r="6" spans="1:79" ht="31.5">
      <c r="A6" s="8" t="s">
        <v>13</v>
      </c>
      <c r="B6" s="35">
        <v>520.89700000000005</v>
      </c>
      <c r="C6" s="35">
        <v>296.11700000000002</v>
      </c>
      <c r="D6" s="35">
        <v>53.959000000000003</v>
      </c>
      <c r="E6" s="35">
        <v>74.299000000000007</v>
      </c>
      <c r="F6" s="35">
        <v>79.108999999999995</v>
      </c>
      <c r="G6" s="35">
        <v>52.784999999999997</v>
      </c>
      <c r="H6" s="36">
        <v>466.5</v>
      </c>
      <c r="I6" s="36">
        <v>265.90600000000001</v>
      </c>
      <c r="J6" s="36">
        <v>42.488999999999997</v>
      </c>
      <c r="K6" s="36">
        <v>61.816000000000003</v>
      </c>
      <c r="L6" s="36">
        <v>74.221000000000004</v>
      </c>
      <c r="M6" s="36">
        <v>47.244999999999997</v>
      </c>
      <c r="N6" s="41">
        <v>460.03199999999998</v>
      </c>
      <c r="O6" s="41">
        <v>268.51</v>
      </c>
      <c r="P6" s="41">
        <v>38.487000000000002</v>
      </c>
      <c r="Q6" s="41">
        <v>62.146999999999998</v>
      </c>
      <c r="R6" s="41">
        <v>71.527000000000001</v>
      </c>
      <c r="S6" s="41">
        <v>38.676000000000002</v>
      </c>
      <c r="T6" s="41">
        <v>636.59400000000005</v>
      </c>
      <c r="U6" s="41">
        <v>386.709</v>
      </c>
      <c r="V6" s="41">
        <v>44.781999999999996</v>
      </c>
      <c r="W6" s="41">
        <v>93.423000000000002</v>
      </c>
      <c r="X6" s="41">
        <v>92.614000000000004</v>
      </c>
      <c r="Y6" s="41">
        <v>44.896000000000001</v>
      </c>
      <c r="Z6" s="36">
        <v>302.59800000000001</v>
      </c>
      <c r="AA6" s="36">
        <v>153.76300000000001</v>
      </c>
      <c r="AB6" s="36">
        <v>8.1430000000000007</v>
      </c>
      <c r="AC6" s="36">
        <v>73.524000000000001</v>
      </c>
      <c r="AD6" s="36">
        <v>36.783999999999999</v>
      </c>
      <c r="AE6" s="36">
        <v>19.994</v>
      </c>
      <c r="AF6" s="36">
        <v>323.07900000000001</v>
      </c>
      <c r="AG6" s="36">
        <v>153.4</v>
      </c>
      <c r="AH6" s="36">
        <v>8.1140000000000008</v>
      </c>
      <c r="AI6" s="36">
        <v>93.879000000000005</v>
      </c>
      <c r="AJ6" s="36">
        <v>38.037999999999997</v>
      </c>
      <c r="AK6" s="36">
        <v>19.620999999999999</v>
      </c>
      <c r="AL6" s="36">
        <v>323.35399999999998</v>
      </c>
      <c r="AM6" s="36">
        <v>153.321</v>
      </c>
      <c r="AN6" s="36">
        <v>7.952</v>
      </c>
      <c r="AO6" s="36">
        <v>90.478999999999999</v>
      </c>
      <c r="AP6" s="36">
        <v>38.243000000000002</v>
      </c>
      <c r="AQ6" s="36">
        <v>22.9</v>
      </c>
      <c r="AR6" s="36">
        <v>342.27600000000001</v>
      </c>
      <c r="AS6" s="36">
        <v>153.172</v>
      </c>
      <c r="AT6" s="36">
        <v>7.8029999999999999</v>
      </c>
      <c r="AU6" s="36">
        <v>107.14400000000001</v>
      </c>
      <c r="AV6" s="36">
        <v>41.695999999999998</v>
      </c>
      <c r="AW6" s="36">
        <v>22.196000000000002</v>
      </c>
      <c r="AX6" s="36">
        <v>366.53899999999999</v>
      </c>
      <c r="AY6" s="36">
        <v>148.34100000000001</v>
      </c>
      <c r="AZ6" s="36">
        <v>6.72</v>
      </c>
      <c r="BA6" s="36">
        <v>102.76</v>
      </c>
      <c r="BB6" s="36">
        <v>58.353999999999999</v>
      </c>
      <c r="BC6" s="36">
        <v>37.838000000000001</v>
      </c>
      <c r="BD6" s="36">
        <v>398.30599999999998</v>
      </c>
      <c r="BE6" s="36">
        <v>148.04599999999999</v>
      </c>
      <c r="BF6" s="36">
        <v>6.72</v>
      </c>
      <c r="BG6" s="36">
        <v>119.93600000000001</v>
      </c>
      <c r="BH6" s="36">
        <v>62.438000000000002</v>
      </c>
      <c r="BI6" s="36">
        <v>46.015000000000001</v>
      </c>
      <c r="BJ6" s="36">
        <v>400.49799999999999</v>
      </c>
      <c r="BK6" s="36">
        <v>142.30000000000001</v>
      </c>
      <c r="BL6" s="36">
        <v>6.4690000000000003</v>
      </c>
      <c r="BM6" s="36">
        <v>119.917</v>
      </c>
      <c r="BN6" s="36">
        <v>69.878</v>
      </c>
      <c r="BO6" s="36">
        <v>46.78</v>
      </c>
      <c r="BP6" s="36">
        <v>407.15</v>
      </c>
      <c r="BQ6" s="36">
        <v>140.99100000000001</v>
      </c>
      <c r="BR6" s="36">
        <v>6.4690000000000003</v>
      </c>
      <c r="BS6" s="36">
        <v>120.24299999999999</v>
      </c>
      <c r="BT6" s="36">
        <v>76.706999999999994</v>
      </c>
      <c r="BU6" s="36">
        <v>48.052999999999997</v>
      </c>
      <c r="BV6" s="36">
        <v>576.57500000000005</v>
      </c>
      <c r="BW6" s="36">
        <v>152.81200000000001</v>
      </c>
      <c r="BX6" s="36">
        <v>6.4690000000000003</v>
      </c>
      <c r="BY6" s="36">
        <v>120.369</v>
      </c>
      <c r="BZ6" s="36">
        <v>229.54400000000001</v>
      </c>
      <c r="CA6" s="36">
        <v>55.018999999999998</v>
      </c>
    </row>
    <row r="7" spans="1:79" ht="31.5">
      <c r="A7" s="8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</row>
    <row r="8" spans="1:79" ht="31.5">
      <c r="A8" s="8" t="s">
        <v>15</v>
      </c>
      <c r="B8" s="37"/>
      <c r="C8" s="37"/>
      <c r="D8" s="38"/>
      <c r="E8" s="37"/>
      <c r="F8" s="37"/>
      <c r="G8" s="37"/>
      <c r="H8" s="37"/>
      <c r="I8" s="37"/>
      <c r="J8" s="38"/>
      <c r="K8" s="37"/>
      <c r="L8" s="37"/>
      <c r="M8" s="37"/>
      <c r="N8" s="37"/>
      <c r="O8" s="37"/>
      <c r="P8" s="38"/>
      <c r="Q8" s="37"/>
      <c r="R8" s="37"/>
      <c r="S8" s="37"/>
      <c r="T8" s="37"/>
      <c r="U8" s="37"/>
      <c r="V8" s="38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8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8"/>
      <c r="BY8" s="37"/>
      <c r="BZ8" s="37"/>
      <c r="CA8" s="37"/>
    </row>
    <row r="9" spans="1:79" ht="31.5">
      <c r="A9" s="8" t="s">
        <v>16</v>
      </c>
      <c r="B9" s="15" t="s">
        <v>62</v>
      </c>
      <c r="C9" s="15" t="s">
        <v>62</v>
      </c>
      <c r="D9" s="15" t="s">
        <v>62</v>
      </c>
      <c r="E9" s="15" t="s">
        <v>62</v>
      </c>
      <c r="F9" s="15" t="s">
        <v>62</v>
      </c>
      <c r="G9" s="15" t="s">
        <v>62</v>
      </c>
      <c r="H9" s="15" t="s">
        <v>62</v>
      </c>
      <c r="I9" s="15" t="s">
        <v>62</v>
      </c>
      <c r="J9" s="37"/>
      <c r="K9" s="15" t="s">
        <v>62</v>
      </c>
      <c r="L9" s="15" t="s">
        <v>62</v>
      </c>
      <c r="M9" s="15" t="s">
        <v>62</v>
      </c>
      <c r="N9" s="15" t="s">
        <v>62</v>
      </c>
      <c r="O9" s="15" t="s">
        <v>62</v>
      </c>
      <c r="P9" s="37"/>
      <c r="Q9" s="15" t="s">
        <v>62</v>
      </c>
      <c r="R9" s="15" t="s">
        <v>62</v>
      </c>
      <c r="S9" s="15" t="s">
        <v>62</v>
      </c>
      <c r="T9" s="15" t="s">
        <v>62</v>
      </c>
      <c r="U9" s="15" t="s">
        <v>62</v>
      </c>
      <c r="V9" s="37"/>
      <c r="W9" s="15" t="s">
        <v>62</v>
      </c>
      <c r="X9" s="15" t="s">
        <v>62</v>
      </c>
      <c r="Y9" s="15" t="s">
        <v>62</v>
      </c>
      <c r="Z9" s="15" t="s">
        <v>62</v>
      </c>
      <c r="AA9" s="15" t="s">
        <v>62</v>
      </c>
      <c r="AB9" s="37"/>
      <c r="AC9" s="15" t="s">
        <v>62</v>
      </c>
      <c r="AD9" s="15" t="s">
        <v>62</v>
      </c>
      <c r="AE9" s="15" t="s">
        <v>62</v>
      </c>
      <c r="AF9" s="15" t="s">
        <v>62</v>
      </c>
      <c r="AG9" s="15" t="s">
        <v>62</v>
      </c>
      <c r="AH9" s="37"/>
      <c r="AI9" s="15" t="s">
        <v>62</v>
      </c>
      <c r="AJ9" s="15" t="s">
        <v>62</v>
      </c>
      <c r="AK9" s="15" t="s">
        <v>62</v>
      </c>
      <c r="AL9" s="15" t="s">
        <v>62</v>
      </c>
      <c r="AM9" s="15" t="s">
        <v>62</v>
      </c>
      <c r="AN9" s="37"/>
      <c r="AO9" s="15" t="s">
        <v>62</v>
      </c>
      <c r="AP9" s="15" t="s">
        <v>62</v>
      </c>
      <c r="AQ9" s="15" t="s">
        <v>62</v>
      </c>
      <c r="AR9" s="15" t="s">
        <v>62</v>
      </c>
      <c r="AS9" s="15" t="s">
        <v>62</v>
      </c>
      <c r="AT9" s="37"/>
      <c r="AU9" s="15" t="s">
        <v>62</v>
      </c>
      <c r="AV9" s="15" t="s">
        <v>62</v>
      </c>
      <c r="AW9" s="15" t="s">
        <v>62</v>
      </c>
      <c r="AX9" s="15" t="s">
        <v>62</v>
      </c>
      <c r="AY9" s="15" t="s">
        <v>62</v>
      </c>
      <c r="AZ9" s="37"/>
      <c r="BA9" s="15" t="s">
        <v>62</v>
      </c>
      <c r="BB9" s="15" t="s">
        <v>62</v>
      </c>
      <c r="BC9" s="15" t="s">
        <v>62</v>
      </c>
      <c r="BD9" s="15" t="s">
        <v>62</v>
      </c>
      <c r="BE9" s="15" t="s">
        <v>62</v>
      </c>
      <c r="BF9" s="37"/>
      <c r="BG9" s="15" t="s">
        <v>62</v>
      </c>
      <c r="BH9" s="15" t="s">
        <v>62</v>
      </c>
      <c r="BI9" s="15" t="s">
        <v>62</v>
      </c>
      <c r="BJ9" s="15" t="s">
        <v>62</v>
      </c>
      <c r="BK9" s="15" t="s">
        <v>62</v>
      </c>
      <c r="BL9" s="37"/>
      <c r="BM9" s="15" t="s">
        <v>62</v>
      </c>
      <c r="BN9" s="15" t="s">
        <v>62</v>
      </c>
      <c r="BO9" s="15" t="s">
        <v>62</v>
      </c>
      <c r="BP9" s="15" t="s">
        <v>62</v>
      </c>
      <c r="BQ9" s="15" t="s">
        <v>62</v>
      </c>
      <c r="BR9" s="36"/>
      <c r="BS9" s="15" t="s">
        <v>62</v>
      </c>
      <c r="BT9" s="15" t="s">
        <v>62</v>
      </c>
      <c r="BU9" s="15" t="s">
        <v>62</v>
      </c>
      <c r="BV9" s="15" t="s">
        <v>62</v>
      </c>
      <c r="BW9" s="15" t="s">
        <v>62</v>
      </c>
      <c r="BX9" s="15" t="s">
        <v>62</v>
      </c>
      <c r="BY9" s="15" t="s">
        <v>62</v>
      </c>
      <c r="BZ9" s="15" t="s">
        <v>62</v>
      </c>
      <c r="CA9" s="15" t="s">
        <v>62</v>
      </c>
    </row>
    <row r="10" spans="1:79" ht="47.25">
      <c r="A10" s="8" t="s">
        <v>17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15" t="s">
        <v>62</v>
      </c>
      <c r="O10" s="37"/>
      <c r="P10" s="37"/>
      <c r="Q10" s="15" t="s">
        <v>62</v>
      </c>
      <c r="R10" s="37"/>
      <c r="S10" s="37"/>
      <c r="T10" s="15" t="s">
        <v>62</v>
      </c>
      <c r="U10" s="15" t="s">
        <v>62</v>
      </c>
      <c r="V10" s="15" t="s">
        <v>62</v>
      </c>
      <c r="W10" s="15" t="s">
        <v>62</v>
      </c>
      <c r="X10" s="15" t="s">
        <v>62</v>
      </c>
      <c r="Y10" s="15" t="s">
        <v>62</v>
      </c>
      <c r="Z10" s="15" t="s">
        <v>62</v>
      </c>
      <c r="AA10" s="15" t="s">
        <v>62</v>
      </c>
      <c r="AB10" s="37"/>
      <c r="AC10" s="15" t="s">
        <v>62</v>
      </c>
      <c r="AD10" s="15" t="s">
        <v>62</v>
      </c>
      <c r="AE10" s="15" t="s">
        <v>62</v>
      </c>
      <c r="AF10" s="15" t="s">
        <v>62</v>
      </c>
      <c r="AG10" s="15" t="s">
        <v>62</v>
      </c>
      <c r="AH10" s="37"/>
      <c r="AI10" s="15" t="s">
        <v>62</v>
      </c>
      <c r="AJ10" s="15" t="s">
        <v>62</v>
      </c>
      <c r="AK10" s="15" t="s">
        <v>62</v>
      </c>
      <c r="AL10" s="15" t="s">
        <v>62</v>
      </c>
      <c r="AM10" s="15" t="s">
        <v>62</v>
      </c>
      <c r="AN10" s="37"/>
      <c r="AO10" s="15" t="s">
        <v>62</v>
      </c>
      <c r="AP10" s="15" t="s">
        <v>62</v>
      </c>
      <c r="AQ10" s="15" t="s">
        <v>62</v>
      </c>
      <c r="AR10" s="15" t="s">
        <v>62</v>
      </c>
      <c r="AS10" s="15" t="s">
        <v>62</v>
      </c>
      <c r="AT10" s="37"/>
      <c r="AU10" s="15" t="s">
        <v>62</v>
      </c>
      <c r="AV10" s="15" t="s">
        <v>62</v>
      </c>
      <c r="AW10" s="15" t="s">
        <v>62</v>
      </c>
      <c r="AX10" s="15" t="s">
        <v>62</v>
      </c>
      <c r="AY10" s="15" t="s">
        <v>62</v>
      </c>
      <c r="AZ10" s="37"/>
      <c r="BA10" s="15" t="s">
        <v>62</v>
      </c>
      <c r="BB10" s="15" t="s">
        <v>62</v>
      </c>
      <c r="BC10" s="15" t="s">
        <v>62</v>
      </c>
      <c r="BD10" s="15" t="s">
        <v>62</v>
      </c>
      <c r="BE10" s="15" t="s">
        <v>62</v>
      </c>
      <c r="BF10" s="37"/>
      <c r="BG10" s="15" t="s">
        <v>62</v>
      </c>
      <c r="BH10" s="15" t="s">
        <v>62</v>
      </c>
      <c r="BI10" s="15" t="s">
        <v>62</v>
      </c>
      <c r="BJ10" s="15" t="s">
        <v>62</v>
      </c>
      <c r="BK10" s="15" t="s">
        <v>62</v>
      </c>
      <c r="BL10" s="37"/>
      <c r="BM10" s="15" t="s">
        <v>62</v>
      </c>
      <c r="BN10" s="15" t="s">
        <v>62</v>
      </c>
      <c r="BO10" s="15" t="s">
        <v>62</v>
      </c>
      <c r="BP10" s="15" t="s">
        <v>62</v>
      </c>
      <c r="BQ10" s="37"/>
      <c r="BR10" s="37"/>
      <c r="BS10" s="15" t="s">
        <v>62</v>
      </c>
      <c r="BT10" s="37"/>
      <c r="BU10" s="37"/>
      <c r="BV10" s="15" t="s">
        <v>62</v>
      </c>
      <c r="BW10" s="15" t="s">
        <v>62</v>
      </c>
      <c r="BX10" s="36"/>
      <c r="BY10" s="15" t="s">
        <v>62</v>
      </c>
      <c r="BZ10" s="15" t="s">
        <v>62</v>
      </c>
      <c r="CA10" s="15" t="s">
        <v>62</v>
      </c>
    </row>
    <row r="11" spans="1:79" ht="15.75">
      <c r="A11" s="8" t="s">
        <v>18</v>
      </c>
      <c r="B11" s="15" t="s">
        <v>62</v>
      </c>
      <c r="C11" s="15" t="s">
        <v>62</v>
      </c>
      <c r="D11" s="37"/>
      <c r="E11" s="15" t="s">
        <v>62</v>
      </c>
      <c r="F11" s="15" t="s">
        <v>62</v>
      </c>
      <c r="G11" s="15" t="s">
        <v>62</v>
      </c>
      <c r="H11" s="15" t="s">
        <v>62</v>
      </c>
      <c r="I11" s="15" t="s">
        <v>62</v>
      </c>
      <c r="J11" s="37"/>
      <c r="K11" s="15" t="s">
        <v>62</v>
      </c>
      <c r="L11" s="15" t="s">
        <v>62</v>
      </c>
      <c r="M11" s="15" t="s">
        <v>62</v>
      </c>
      <c r="N11" s="15" t="s">
        <v>62</v>
      </c>
      <c r="O11" s="15" t="s">
        <v>62</v>
      </c>
      <c r="P11" s="37"/>
      <c r="Q11" s="15" t="s">
        <v>62</v>
      </c>
      <c r="R11" s="15" t="s">
        <v>62</v>
      </c>
      <c r="S11" s="15" t="s">
        <v>62</v>
      </c>
      <c r="T11" s="15" t="s">
        <v>62</v>
      </c>
      <c r="U11" s="15" t="s">
        <v>62</v>
      </c>
      <c r="V11" s="37"/>
      <c r="W11" s="15" t="s">
        <v>62</v>
      </c>
      <c r="X11" s="15" t="s">
        <v>62</v>
      </c>
      <c r="Y11" s="15" t="s">
        <v>62</v>
      </c>
      <c r="Z11" s="15" t="s">
        <v>62</v>
      </c>
      <c r="AA11" s="15" t="s">
        <v>62</v>
      </c>
      <c r="AB11" s="37"/>
      <c r="AC11" s="15" t="s">
        <v>62</v>
      </c>
      <c r="AD11" s="15" t="s">
        <v>62</v>
      </c>
      <c r="AE11" s="15" t="s">
        <v>62</v>
      </c>
      <c r="AF11" s="15" t="s">
        <v>62</v>
      </c>
      <c r="AG11" s="15" t="s">
        <v>62</v>
      </c>
      <c r="AH11" s="37"/>
      <c r="AI11" s="15" t="s">
        <v>62</v>
      </c>
      <c r="AJ11" s="15" t="s">
        <v>62</v>
      </c>
      <c r="AK11" s="15" t="s">
        <v>62</v>
      </c>
      <c r="AL11" s="15" t="s">
        <v>62</v>
      </c>
      <c r="AM11" s="15" t="s">
        <v>62</v>
      </c>
      <c r="AN11" s="37"/>
      <c r="AO11" s="15" t="s">
        <v>62</v>
      </c>
      <c r="AP11" s="15" t="s">
        <v>62</v>
      </c>
      <c r="AQ11" s="15" t="s">
        <v>62</v>
      </c>
      <c r="AR11" s="15" t="s">
        <v>62</v>
      </c>
      <c r="AS11" s="15" t="s">
        <v>62</v>
      </c>
      <c r="AT11" s="37"/>
      <c r="AU11" s="15" t="s">
        <v>62</v>
      </c>
      <c r="AV11" s="15" t="s">
        <v>62</v>
      </c>
      <c r="AW11" s="15" t="s">
        <v>62</v>
      </c>
      <c r="AX11" s="15" t="s">
        <v>62</v>
      </c>
      <c r="AY11" s="15" t="s">
        <v>62</v>
      </c>
      <c r="AZ11" s="37"/>
      <c r="BA11" s="15" t="s">
        <v>62</v>
      </c>
      <c r="BB11" s="15" t="s">
        <v>62</v>
      </c>
      <c r="BC11" s="15" t="s">
        <v>62</v>
      </c>
      <c r="BD11" s="15" t="s">
        <v>62</v>
      </c>
      <c r="BE11" s="15" t="s">
        <v>62</v>
      </c>
      <c r="BF11" s="37"/>
      <c r="BG11" s="15" t="s">
        <v>62</v>
      </c>
      <c r="BH11" s="15" t="s">
        <v>62</v>
      </c>
      <c r="BI11" s="15" t="s">
        <v>62</v>
      </c>
      <c r="BJ11" s="15" t="s">
        <v>62</v>
      </c>
      <c r="BK11" s="15" t="s">
        <v>62</v>
      </c>
      <c r="BL11" s="37"/>
      <c r="BM11" s="15" t="s">
        <v>62</v>
      </c>
      <c r="BN11" s="15" t="s">
        <v>62</v>
      </c>
      <c r="BO11" s="15" t="s">
        <v>62</v>
      </c>
      <c r="BP11" s="37"/>
      <c r="BQ11" s="37"/>
      <c r="BR11" s="37"/>
      <c r="BS11" s="37"/>
      <c r="BT11" s="37"/>
      <c r="BU11" s="37"/>
      <c r="BV11" s="15" t="s">
        <v>62</v>
      </c>
      <c r="BW11" s="15" t="s">
        <v>62</v>
      </c>
      <c r="BX11" s="37"/>
      <c r="BY11" s="15" t="s">
        <v>62</v>
      </c>
      <c r="BZ11" s="15" t="s">
        <v>62</v>
      </c>
      <c r="CA11" s="15" t="s">
        <v>62</v>
      </c>
    </row>
    <row r="12" spans="1:79" ht="78.75">
      <c r="A12" s="8" t="s">
        <v>19</v>
      </c>
      <c r="B12" s="15" t="s">
        <v>62</v>
      </c>
      <c r="C12" s="15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 t="s">
        <v>62</v>
      </c>
      <c r="I12" s="15" t="s">
        <v>62</v>
      </c>
      <c r="J12" s="15" t="s">
        <v>62</v>
      </c>
      <c r="K12" s="15" t="s">
        <v>62</v>
      </c>
      <c r="L12" s="15" t="s">
        <v>62</v>
      </c>
      <c r="M12" s="15" t="s">
        <v>62</v>
      </c>
      <c r="N12" s="15" t="s">
        <v>62</v>
      </c>
      <c r="O12" s="15" t="s">
        <v>62</v>
      </c>
      <c r="P12" s="15" t="s">
        <v>62</v>
      </c>
      <c r="Q12" s="15" t="s">
        <v>62</v>
      </c>
      <c r="R12" s="15" t="s">
        <v>62</v>
      </c>
      <c r="S12" s="15" t="s">
        <v>62</v>
      </c>
      <c r="T12" s="15" t="s">
        <v>62</v>
      </c>
      <c r="U12" s="15" t="s">
        <v>62</v>
      </c>
      <c r="V12" s="15" t="s">
        <v>62</v>
      </c>
      <c r="W12" s="15" t="s">
        <v>62</v>
      </c>
      <c r="X12" s="15" t="s">
        <v>62</v>
      </c>
      <c r="Y12" s="15" t="s">
        <v>62</v>
      </c>
      <c r="Z12" s="36"/>
      <c r="AA12" s="36"/>
      <c r="AB12" s="37"/>
      <c r="AC12" s="36"/>
      <c r="AD12" s="36"/>
      <c r="AE12" s="36"/>
      <c r="AF12" s="15" t="s">
        <v>62</v>
      </c>
      <c r="AG12" s="37"/>
      <c r="AH12" s="37"/>
      <c r="AI12" s="37"/>
      <c r="AJ12" s="37"/>
      <c r="AK12" s="15" t="s">
        <v>62</v>
      </c>
      <c r="AL12" s="37"/>
      <c r="AM12" s="37"/>
      <c r="AN12" s="37"/>
      <c r="AO12" s="37"/>
      <c r="AP12" s="37"/>
      <c r="AQ12" s="37"/>
      <c r="AR12" s="15" t="s">
        <v>62</v>
      </c>
      <c r="AS12" s="37"/>
      <c r="AT12" s="37"/>
      <c r="AU12" s="37"/>
      <c r="AV12" s="15" t="s">
        <v>62</v>
      </c>
      <c r="AW12" s="15" t="s">
        <v>62</v>
      </c>
      <c r="AX12" s="15" t="s">
        <v>62</v>
      </c>
      <c r="AY12" s="37"/>
      <c r="AZ12" s="37"/>
      <c r="BA12" s="37"/>
      <c r="BB12" s="15" t="s">
        <v>62</v>
      </c>
      <c r="BC12" s="15" t="s">
        <v>62</v>
      </c>
      <c r="BD12" s="15" t="s">
        <v>62</v>
      </c>
      <c r="BE12" s="37"/>
      <c r="BF12" s="37"/>
      <c r="BG12" s="37"/>
      <c r="BH12" s="15" t="s">
        <v>62</v>
      </c>
      <c r="BI12" s="15" t="s">
        <v>62</v>
      </c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15" t="s">
        <v>62</v>
      </c>
      <c r="BW12" s="15" t="s">
        <v>62</v>
      </c>
      <c r="BX12" s="37"/>
      <c r="BY12" s="37"/>
      <c r="BZ12" s="15" t="s">
        <v>62</v>
      </c>
      <c r="CA12" s="15" t="s">
        <v>62</v>
      </c>
    </row>
    <row r="13" spans="1:79" ht="15.75">
      <c r="A13" s="8" t="s">
        <v>20</v>
      </c>
      <c r="B13" s="35">
        <v>71.838999999999999</v>
      </c>
      <c r="C13" s="35">
        <v>50.345999999999997</v>
      </c>
      <c r="D13" s="35">
        <v>0.82499999999999996</v>
      </c>
      <c r="E13" s="35">
        <v>2.9319999999999999</v>
      </c>
      <c r="F13" s="35">
        <v>2.5960000000000001</v>
      </c>
      <c r="G13" s="35">
        <v>12.744999999999999</v>
      </c>
      <c r="H13" s="36">
        <v>72.718999999999994</v>
      </c>
      <c r="I13" s="36">
        <v>51.314999999999998</v>
      </c>
      <c r="J13" s="36">
        <v>0.82499999999999996</v>
      </c>
      <c r="K13" s="36">
        <v>2.992</v>
      </c>
      <c r="L13" s="36">
        <v>2.5419999999999998</v>
      </c>
      <c r="M13" s="36">
        <v>12.65</v>
      </c>
      <c r="N13" s="41">
        <v>54.857999999999997</v>
      </c>
      <c r="O13" s="41">
        <v>33.76</v>
      </c>
      <c r="P13" s="41">
        <v>0.82499999999999996</v>
      </c>
      <c r="Q13" s="41">
        <v>3.444</v>
      </c>
      <c r="R13" s="41">
        <v>1.865</v>
      </c>
      <c r="S13" s="41">
        <v>12.644</v>
      </c>
      <c r="T13" s="41">
        <v>54.302999999999997</v>
      </c>
      <c r="U13" s="41">
        <v>27.79</v>
      </c>
      <c r="V13" s="37"/>
      <c r="W13" s="41">
        <v>2.8119999999999998</v>
      </c>
      <c r="X13" s="41">
        <v>8.9329999999999998</v>
      </c>
      <c r="Y13" s="41">
        <v>10.766999999999999</v>
      </c>
      <c r="Z13" s="36">
        <v>55.707000000000001</v>
      </c>
      <c r="AA13" s="36">
        <v>28.422999999999998</v>
      </c>
      <c r="AB13" s="37"/>
      <c r="AC13" s="36">
        <v>1.96</v>
      </c>
      <c r="AD13" s="36">
        <v>9.2799999999999994</v>
      </c>
      <c r="AE13" s="36">
        <v>11.311999999999999</v>
      </c>
      <c r="AF13" s="36">
        <v>53.432000000000002</v>
      </c>
      <c r="AG13" s="36">
        <v>26.152999999999999</v>
      </c>
      <c r="AH13" s="37"/>
      <c r="AI13" s="36">
        <v>2.2999999999999998</v>
      </c>
      <c r="AJ13" s="36">
        <v>8.7729999999999997</v>
      </c>
      <c r="AK13" s="36">
        <v>12.117000000000001</v>
      </c>
      <c r="AL13" s="36">
        <v>88.072000000000003</v>
      </c>
      <c r="AM13" s="36">
        <v>29.056999999999999</v>
      </c>
      <c r="AN13" s="37"/>
      <c r="AO13" s="36">
        <v>32.722999999999999</v>
      </c>
      <c r="AP13" s="36">
        <v>9.3079999999999998</v>
      </c>
      <c r="AQ13" s="36">
        <v>12.866</v>
      </c>
      <c r="AR13" s="36">
        <v>88.923000000000002</v>
      </c>
      <c r="AS13" s="36">
        <v>28.952999999999999</v>
      </c>
      <c r="AT13" s="36"/>
      <c r="AU13" s="36">
        <v>33.654000000000003</v>
      </c>
      <c r="AV13" s="36">
        <v>9.2710000000000008</v>
      </c>
      <c r="AW13" s="36">
        <v>12.866</v>
      </c>
      <c r="AX13" s="36">
        <v>89.08</v>
      </c>
      <c r="AY13" s="36">
        <v>28.666</v>
      </c>
      <c r="AZ13" s="36"/>
      <c r="BA13" s="36">
        <v>35.113999999999997</v>
      </c>
      <c r="BB13" s="36">
        <v>10.448</v>
      </c>
      <c r="BC13" s="36">
        <v>10.673</v>
      </c>
      <c r="BD13" s="36">
        <v>103.58499999999999</v>
      </c>
      <c r="BE13" s="36">
        <v>30.661999999999999</v>
      </c>
      <c r="BF13" s="37"/>
      <c r="BG13" s="36">
        <v>45.030999999999999</v>
      </c>
      <c r="BH13" s="36">
        <v>12.143000000000001</v>
      </c>
      <c r="BI13" s="36">
        <v>10.673</v>
      </c>
      <c r="BJ13" s="36">
        <v>100.91800000000001</v>
      </c>
      <c r="BK13" s="36">
        <v>26.51</v>
      </c>
      <c r="BL13" s="36">
        <v>2.17</v>
      </c>
      <c r="BM13" s="36">
        <v>45.975999999999999</v>
      </c>
      <c r="BN13" s="36">
        <v>10.964</v>
      </c>
      <c r="BO13" s="36">
        <v>12.5</v>
      </c>
      <c r="BP13" s="36">
        <v>101.307</v>
      </c>
      <c r="BQ13" s="36">
        <v>26.344999999999999</v>
      </c>
      <c r="BR13" s="37"/>
      <c r="BS13" s="36">
        <v>46.31</v>
      </c>
      <c r="BT13" s="36">
        <v>11.144</v>
      </c>
      <c r="BU13" s="36">
        <v>12.021000000000001</v>
      </c>
      <c r="BV13" s="36">
        <v>98.087999999999994</v>
      </c>
      <c r="BW13" s="36">
        <v>24.388999999999999</v>
      </c>
      <c r="BX13" s="37"/>
      <c r="BY13" s="36">
        <v>46.921999999999997</v>
      </c>
      <c r="BZ13" s="36">
        <v>11.034000000000001</v>
      </c>
      <c r="CA13" s="36">
        <v>10.452999999999999</v>
      </c>
    </row>
    <row r="14" spans="1:79" ht="15.75">
      <c r="A14" s="8" t="s">
        <v>21</v>
      </c>
      <c r="B14" s="35">
        <v>2396.7460000000001</v>
      </c>
      <c r="C14" s="35">
        <v>59.252000000000002</v>
      </c>
      <c r="D14" s="35">
        <v>2.7130000000000001</v>
      </c>
      <c r="E14" s="35">
        <v>2148.7359999999999</v>
      </c>
      <c r="F14" s="35">
        <v>6.8070000000000004</v>
      </c>
      <c r="G14" s="35">
        <v>180.124</v>
      </c>
      <c r="H14" s="36">
        <v>2586</v>
      </c>
      <c r="I14" s="36">
        <v>51.534999999999997</v>
      </c>
      <c r="J14" s="37"/>
      <c r="K14" s="36">
        <v>2265.3939999999998</v>
      </c>
      <c r="L14" s="36">
        <v>25.498999999999999</v>
      </c>
      <c r="M14" s="36">
        <v>239.922</v>
      </c>
      <c r="N14" s="41">
        <v>2781.8240000000001</v>
      </c>
      <c r="O14" s="41">
        <v>155.81299999999999</v>
      </c>
      <c r="P14" s="41">
        <v>0.34599999999999997</v>
      </c>
      <c r="Q14" s="41">
        <v>2298.0129999999999</v>
      </c>
      <c r="R14" s="41">
        <v>44.569000000000003</v>
      </c>
      <c r="S14" s="41">
        <v>275.89999999999998</v>
      </c>
      <c r="T14" s="41">
        <v>4144.9340000000002</v>
      </c>
      <c r="U14" s="41">
        <v>254.393</v>
      </c>
      <c r="V14" s="41">
        <v>0.66400000000000003</v>
      </c>
      <c r="W14" s="41">
        <v>3518.5149999999999</v>
      </c>
      <c r="X14" s="41">
        <v>34.972999999999999</v>
      </c>
      <c r="Y14" s="41">
        <v>332.221</v>
      </c>
      <c r="Z14" s="36">
        <v>4970.5940000000001</v>
      </c>
      <c r="AA14" s="36">
        <v>258.70699999999999</v>
      </c>
      <c r="AB14" s="36">
        <v>0.66400000000000003</v>
      </c>
      <c r="AC14" s="36">
        <v>4243.2749999999996</v>
      </c>
      <c r="AD14" s="36">
        <v>53.597999999999999</v>
      </c>
      <c r="AE14" s="36">
        <v>413.70400000000001</v>
      </c>
      <c r="AF14" s="36">
        <v>5171.866</v>
      </c>
      <c r="AG14" s="36">
        <v>267.685</v>
      </c>
      <c r="AH14" s="36">
        <v>0.66400000000000003</v>
      </c>
      <c r="AI14" s="36">
        <v>4367.7380000000003</v>
      </c>
      <c r="AJ14" s="36">
        <v>60.484000000000002</v>
      </c>
      <c r="AK14" s="36">
        <v>474.62900000000002</v>
      </c>
      <c r="AL14" s="36">
        <v>5053.97</v>
      </c>
      <c r="AM14" s="36">
        <v>284.62799999999999</v>
      </c>
      <c r="AN14" s="36">
        <v>0.66400000000000003</v>
      </c>
      <c r="AO14" s="36">
        <v>4178.7870000000003</v>
      </c>
      <c r="AP14" s="36">
        <v>59.16</v>
      </c>
      <c r="AQ14" s="36">
        <v>529.74</v>
      </c>
      <c r="AR14" s="36">
        <v>4976.1480000000001</v>
      </c>
      <c r="AS14" s="36">
        <v>237.05699999999999</v>
      </c>
      <c r="AT14" s="36">
        <v>3.7330000000000001</v>
      </c>
      <c r="AU14" s="36">
        <v>4556.3519999999999</v>
      </c>
      <c r="AV14" s="36">
        <v>52.061</v>
      </c>
      <c r="AW14" s="36">
        <v>129.31700000000001</v>
      </c>
      <c r="AX14" s="36">
        <v>5174.2449999999999</v>
      </c>
      <c r="AY14" s="36">
        <v>267.78500000000003</v>
      </c>
      <c r="AZ14" s="36">
        <v>3.64</v>
      </c>
      <c r="BA14" s="36">
        <v>4683.9480000000003</v>
      </c>
      <c r="BB14" s="36">
        <v>56.817</v>
      </c>
      <c r="BC14" s="36">
        <v>164.274</v>
      </c>
      <c r="BD14" s="36">
        <v>5252.8509999999997</v>
      </c>
      <c r="BE14" s="36">
        <v>324.28199999999998</v>
      </c>
      <c r="BF14" s="36">
        <v>3.64</v>
      </c>
      <c r="BG14" s="36">
        <v>4675.6239999999998</v>
      </c>
      <c r="BH14" s="36">
        <v>62.765999999999998</v>
      </c>
      <c r="BI14" s="36">
        <v>188.34</v>
      </c>
      <c r="BJ14" s="36">
        <v>8490.8629999999994</v>
      </c>
      <c r="BK14" s="36">
        <v>322.61599999999999</v>
      </c>
      <c r="BL14" s="36">
        <v>3.64</v>
      </c>
      <c r="BM14" s="36">
        <v>7882.9350000000004</v>
      </c>
      <c r="BN14" s="36">
        <v>72.741</v>
      </c>
      <c r="BO14" s="36">
        <v>206.98500000000001</v>
      </c>
      <c r="BP14" s="36">
        <v>8550.7929999999997</v>
      </c>
      <c r="BQ14" s="36">
        <v>325.32499999999999</v>
      </c>
      <c r="BR14" s="37"/>
      <c r="BS14" s="36">
        <v>7914.68</v>
      </c>
      <c r="BT14" s="36">
        <v>92.197000000000003</v>
      </c>
      <c r="BU14" s="36">
        <v>212.27199999999999</v>
      </c>
      <c r="BV14" s="36">
        <v>8565.1049999999996</v>
      </c>
      <c r="BW14" s="36">
        <v>389.33600000000001</v>
      </c>
      <c r="BX14" s="36">
        <v>4.7960000000000003</v>
      </c>
      <c r="BY14" s="36">
        <v>7793.2659999999996</v>
      </c>
      <c r="BZ14" s="36">
        <v>142.453</v>
      </c>
      <c r="CA14" s="36">
        <v>232.535</v>
      </c>
    </row>
    <row r="15" spans="1:79" ht="15.75">
      <c r="A15" s="8" t="s">
        <v>22</v>
      </c>
      <c r="B15" s="35">
        <v>4.9790000000000001</v>
      </c>
      <c r="C15" s="35">
        <v>0.88500000000000001</v>
      </c>
      <c r="D15" s="37"/>
      <c r="E15" s="37"/>
      <c r="F15" s="35">
        <v>1.67</v>
      </c>
      <c r="G15" s="35">
        <v>2.2989999999999999</v>
      </c>
      <c r="H15" s="36">
        <v>5.3609999999999998</v>
      </c>
      <c r="I15" s="36">
        <v>0.88500000000000001</v>
      </c>
      <c r="J15" s="37"/>
      <c r="K15" s="37"/>
      <c r="L15" s="36">
        <v>2.2509999999999999</v>
      </c>
      <c r="M15" s="36">
        <v>2.077</v>
      </c>
      <c r="N15" s="41">
        <v>5.4969999999999999</v>
      </c>
      <c r="O15" s="41">
        <v>0.873</v>
      </c>
      <c r="P15" s="37"/>
      <c r="Q15" s="37"/>
      <c r="R15" s="41">
        <v>2.3039999999999998</v>
      </c>
      <c r="S15" s="41">
        <v>2.1720000000000002</v>
      </c>
      <c r="T15" s="41">
        <v>12.032</v>
      </c>
      <c r="U15" s="41">
        <v>0.873</v>
      </c>
      <c r="V15" s="37"/>
      <c r="W15" s="41">
        <v>0.17499999999999999</v>
      </c>
      <c r="X15" s="41">
        <v>2.4940000000000002</v>
      </c>
      <c r="Y15" s="41">
        <v>8.4190000000000005</v>
      </c>
      <c r="Z15" s="36">
        <v>18.43</v>
      </c>
      <c r="AA15" s="36">
        <v>0.873</v>
      </c>
      <c r="AB15" s="37"/>
      <c r="AC15" s="36">
        <v>0.17499999999999999</v>
      </c>
      <c r="AD15" s="36">
        <v>2.4820000000000002</v>
      </c>
      <c r="AE15" s="36">
        <v>14.728999999999999</v>
      </c>
      <c r="AF15" s="36">
        <v>19.98</v>
      </c>
      <c r="AG15" s="36">
        <v>0.873</v>
      </c>
      <c r="AH15" s="37"/>
      <c r="AI15" s="36">
        <v>0.17499999999999999</v>
      </c>
      <c r="AJ15" s="36">
        <v>2.298</v>
      </c>
      <c r="AK15" s="36">
        <v>16.491</v>
      </c>
      <c r="AL15" s="36">
        <v>23.131</v>
      </c>
      <c r="AM15" s="36">
        <v>0.873</v>
      </c>
      <c r="AN15" s="37"/>
      <c r="AO15" s="36">
        <v>0.17499999999999999</v>
      </c>
      <c r="AP15" s="36">
        <v>2.4380000000000002</v>
      </c>
      <c r="AQ15" s="36">
        <v>19.602</v>
      </c>
      <c r="AR15" s="36">
        <v>28.795000000000002</v>
      </c>
      <c r="AS15" s="36">
        <v>0.873</v>
      </c>
      <c r="AT15" s="37"/>
      <c r="AU15" s="36">
        <v>0.17499999999999999</v>
      </c>
      <c r="AV15" s="36">
        <v>2.726</v>
      </c>
      <c r="AW15" s="36">
        <v>24.978000000000002</v>
      </c>
      <c r="AX15" s="36">
        <v>36.619999999999997</v>
      </c>
      <c r="AY15" s="36">
        <v>0.78900000000000003</v>
      </c>
      <c r="AZ15" s="37"/>
      <c r="BA15" s="36">
        <v>0.57599999999999996</v>
      </c>
      <c r="BB15" s="36">
        <v>2.6890000000000001</v>
      </c>
      <c r="BC15" s="36">
        <v>32.523000000000003</v>
      </c>
      <c r="BD15" s="36">
        <v>44.076000000000001</v>
      </c>
      <c r="BE15" s="36">
        <v>1.837</v>
      </c>
      <c r="BF15" s="37"/>
      <c r="BG15" s="36">
        <v>0.57599999999999996</v>
      </c>
      <c r="BH15" s="36">
        <v>5.1980000000000004</v>
      </c>
      <c r="BI15" s="36">
        <v>36.445</v>
      </c>
      <c r="BJ15" s="36">
        <v>48.06</v>
      </c>
      <c r="BK15" s="36">
        <v>1.782</v>
      </c>
      <c r="BL15" s="36"/>
      <c r="BM15" s="36">
        <v>0.63100000000000001</v>
      </c>
      <c r="BN15" s="36">
        <v>5.2629999999999999</v>
      </c>
      <c r="BO15" s="36">
        <v>40.363999999999997</v>
      </c>
      <c r="BP15" s="36">
        <v>53.847000000000001</v>
      </c>
      <c r="BQ15" s="37"/>
      <c r="BR15" s="37"/>
      <c r="BS15" s="37"/>
      <c r="BT15" s="36">
        <v>5.89</v>
      </c>
      <c r="BU15" s="36">
        <v>45.524000000000001</v>
      </c>
      <c r="BV15" s="36">
        <v>53.238999999999997</v>
      </c>
      <c r="BW15" s="36">
        <v>2.363</v>
      </c>
      <c r="BX15" s="37"/>
      <c r="BY15" s="36">
        <v>1.0529999999999999</v>
      </c>
      <c r="BZ15" s="36">
        <v>6.0819999999999999</v>
      </c>
      <c r="CA15" s="36">
        <v>43.741</v>
      </c>
    </row>
    <row r="16" spans="1:79" ht="47.25">
      <c r="A16" s="8" t="s">
        <v>23</v>
      </c>
      <c r="B16" s="35">
        <v>2338.451</v>
      </c>
      <c r="C16" s="35">
        <v>1401.3810000000001</v>
      </c>
      <c r="D16" s="35">
        <v>976.94500000000005</v>
      </c>
      <c r="E16" s="35">
        <v>657.45299999999997</v>
      </c>
      <c r="F16" s="35">
        <v>216.02099999999999</v>
      </c>
      <c r="G16" s="35">
        <v>39.234000000000002</v>
      </c>
      <c r="H16" s="36">
        <v>2459.3960000000002</v>
      </c>
      <c r="I16" s="36">
        <v>1391.12</v>
      </c>
      <c r="J16" s="36">
        <v>941.803</v>
      </c>
      <c r="K16" s="36">
        <v>861.00599999999997</v>
      </c>
      <c r="L16" s="36">
        <v>139.37</v>
      </c>
      <c r="M16" s="36">
        <v>44.726999999999997</v>
      </c>
      <c r="N16" s="41">
        <v>3103.7759999999998</v>
      </c>
      <c r="O16" s="41">
        <v>1998.126</v>
      </c>
      <c r="P16" s="41">
        <v>800.16399999999999</v>
      </c>
      <c r="Q16" s="41">
        <v>833.79899999999998</v>
      </c>
      <c r="R16" s="41">
        <v>198.53399999999999</v>
      </c>
      <c r="S16" s="41">
        <v>49.167999999999999</v>
      </c>
      <c r="T16" s="41">
        <v>4561.8549999999996</v>
      </c>
      <c r="U16" s="41">
        <v>2900.6759999999999</v>
      </c>
      <c r="V16" s="41">
        <v>873.95600000000002</v>
      </c>
      <c r="W16" s="41">
        <v>1205.1099999999999</v>
      </c>
      <c r="X16" s="41">
        <v>347.42500000000001</v>
      </c>
      <c r="Y16" s="41">
        <v>69.278999999999996</v>
      </c>
      <c r="Z16" s="36">
        <v>4199.5529999999999</v>
      </c>
      <c r="AA16" s="36">
        <v>2512.8850000000002</v>
      </c>
      <c r="AB16" s="36">
        <v>793.928</v>
      </c>
      <c r="AC16" s="36">
        <v>1264.6110000000001</v>
      </c>
      <c r="AD16" s="36">
        <v>326.11</v>
      </c>
      <c r="AE16" s="36">
        <v>67.233999999999995</v>
      </c>
      <c r="AF16" s="36">
        <v>5632.3609999999999</v>
      </c>
      <c r="AG16" s="36">
        <v>3873.8290000000002</v>
      </c>
      <c r="AH16" s="36">
        <v>1943.2929999999999</v>
      </c>
      <c r="AI16" s="36">
        <v>1304.3309999999999</v>
      </c>
      <c r="AJ16" s="36">
        <v>356.35899999999998</v>
      </c>
      <c r="AK16" s="36">
        <v>80.686999999999998</v>
      </c>
      <c r="AL16" s="36">
        <v>6594.9920000000002</v>
      </c>
      <c r="AM16" s="36">
        <v>4722.5889999999999</v>
      </c>
      <c r="AN16" s="36">
        <v>3027.174</v>
      </c>
      <c r="AO16" s="36">
        <v>1374.9259999999999</v>
      </c>
      <c r="AP16" s="36">
        <v>370.93200000000002</v>
      </c>
      <c r="AQ16" s="36">
        <v>105.557</v>
      </c>
      <c r="AR16" s="36">
        <v>2774.8820000000001</v>
      </c>
      <c r="AS16" s="36">
        <v>976.27099999999996</v>
      </c>
      <c r="AT16" s="36">
        <v>102.931</v>
      </c>
      <c r="AU16" s="36">
        <v>1260.1869999999999</v>
      </c>
      <c r="AV16" s="36">
        <v>400.541</v>
      </c>
      <c r="AW16" s="36">
        <v>113.24299999999999</v>
      </c>
      <c r="AX16" s="36">
        <v>3286.672</v>
      </c>
      <c r="AY16" s="36">
        <v>1349.973</v>
      </c>
      <c r="AZ16" s="36">
        <v>192.27099999999999</v>
      </c>
      <c r="BA16" s="36">
        <v>1216.981</v>
      </c>
      <c r="BB16" s="36">
        <v>533.15499999999997</v>
      </c>
      <c r="BC16" s="36">
        <v>150.70500000000001</v>
      </c>
      <c r="BD16" s="36">
        <v>3675.6190000000001</v>
      </c>
      <c r="BE16" s="36">
        <v>1443.6210000000001</v>
      </c>
      <c r="BF16" s="36">
        <v>185.32</v>
      </c>
      <c r="BG16" s="36">
        <v>1405.81</v>
      </c>
      <c r="BH16" s="36">
        <v>605.45399999999995</v>
      </c>
      <c r="BI16" s="36">
        <v>169.90100000000001</v>
      </c>
      <c r="BJ16" s="36">
        <v>10721.894</v>
      </c>
      <c r="BK16" s="36">
        <v>5135.0630000000001</v>
      </c>
      <c r="BL16" s="36">
        <v>982.15899999999999</v>
      </c>
      <c r="BM16" s="36">
        <v>4118.6239999999998</v>
      </c>
      <c r="BN16" s="36">
        <v>801.79399999999998</v>
      </c>
      <c r="BO16" s="36">
        <v>301.68799999999999</v>
      </c>
      <c r="BP16" s="36">
        <v>12292.688</v>
      </c>
      <c r="BQ16" s="36">
        <v>6054.9750000000004</v>
      </c>
      <c r="BR16" s="36">
        <v>1973.5060000000001</v>
      </c>
      <c r="BS16" s="36">
        <v>4712.4170000000004</v>
      </c>
      <c r="BT16" s="36">
        <v>846.86599999999999</v>
      </c>
      <c r="BU16" s="36">
        <v>346.23599999999999</v>
      </c>
      <c r="BV16" s="36">
        <v>11678.652</v>
      </c>
      <c r="BW16" s="36">
        <v>3663.317</v>
      </c>
      <c r="BX16" s="36">
        <v>2224.5070000000001</v>
      </c>
      <c r="BY16" s="36">
        <v>6854.77</v>
      </c>
      <c r="BZ16" s="36">
        <v>762.37699999999995</v>
      </c>
      <c r="CA16" s="36">
        <v>259.03899999999999</v>
      </c>
    </row>
    <row r="17" spans="1:79" ht="63">
      <c r="A17" s="8" t="s">
        <v>24</v>
      </c>
      <c r="B17" s="35">
        <v>46898.678999999996</v>
      </c>
      <c r="C17" s="35">
        <v>22709.294999999998</v>
      </c>
      <c r="D17" s="35">
        <v>16493.78</v>
      </c>
      <c r="E17" s="35">
        <v>22070.7</v>
      </c>
      <c r="F17" s="35">
        <v>1408.768</v>
      </c>
      <c r="G17" s="35">
        <v>491.29899999999998</v>
      </c>
      <c r="H17" s="36">
        <v>40140.286</v>
      </c>
      <c r="I17" s="36">
        <v>15461.344999999999</v>
      </c>
      <c r="J17" s="36">
        <v>9384.5529999999999</v>
      </c>
      <c r="K17" s="36">
        <v>22274.560000000001</v>
      </c>
      <c r="L17" s="36">
        <v>1594.1969999999999</v>
      </c>
      <c r="M17" s="36">
        <v>540.75</v>
      </c>
      <c r="N17" s="41">
        <v>33265.758999999998</v>
      </c>
      <c r="O17" s="41">
        <v>6576.0190000000002</v>
      </c>
      <c r="P17" s="41">
        <v>2668.9810000000002</v>
      </c>
      <c r="Q17" s="41">
        <v>23725.506000000001</v>
      </c>
      <c r="R17" s="41">
        <v>1826.4649999999999</v>
      </c>
      <c r="S17" s="41">
        <v>839.81899999999996</v>
      </c>
      <c r="T17" s="41">
        <v>52391.307000000001</v>
      </c>
      <c r="U17" s="41">
        <v>8893.0470000000005</v>
      </c>
      <c r="V17" s="41">
        <v>2612.0390000000002</v>
      </c>
      <c r="W17" s="41">
        <v>39365.002</v>
      </c>
      <c r="X17" s="41">
        <v>2630.8470000000002</v>
      </c>
      <c r="Y17" s="41">
        <v>1109.0940000000001</v>
      </c>
      <c r="Z17" s="36">
        <v>54181.718999999997</v>
      </c>
      <c r="AA17" s="36">
        <v>9161.1149999999998</v>
      </c>
      <c r="AB17" s="36">
        <v>2563.2730000000001</v>
      </c>
      <c r="AC17" s="36">
        <v>40491.81</v>
      </c>
      <c r="AD17" s="36">
        <v>2929.9450000000002</v>
      </c>
      <c r="AE17" s="36">
        <v>1140.049</v>
      </c>
      <c r="AF17" s="36">
        <v>54792.182000000001</v>
      </c>
      <c r="AG17" s="36">
        <v>8257.8559999999998</v>
      </c>
      <c r="AH17" s="36">
        <v>1646.298</v>
      </c>
      <c r="AI17" s="36">
        <v>41042.203000000001</v>
      </c>
      <c r="AJ17" s="36">
        <v>3408.895</v>
      </c>
      <c r="AK17" s="36">
        <v>1706.2370000000001</v>
      </c>
      <c r="AL17" s="36">
        <v>54378.269</v>
      </c>
      <c r="AM17" s="36">
        <v>8335.5660000000007</v>
      </c>
      <c r="AN17" s="36">
        <v>1566.8620000000001</v>
      </c>
      <c r="AO17" s="36">
        <v>39780.900999999998</v>
      </c>
      <c r="AP17" s="36">
        <v>4028.2139999999999</v>
      </c>
      <c r="AQ17" s="36">
        <v>1733.7059999999999</v>
      </c>
      <c r="AR17" s="36">
        <v>69514.133000000002</v>
      </c>
      <c r="AS17" s="36">
        <v>10638.968000000001</v>
      </c>
      <c r="AT17" s="36">
        <v>2769.2469999999998</v>
      </c>
      <c r="AU17" s="36">
        <v>44077.106</v>
      </c>
      <c r="AV17" s="36">
        <v>5598.7380000000003</v>
      </c>
      <c r="AW17" s="36">
        <v>8671.7469999999994</v>
      </c>
      <c r="AX17" s="36">
        <v>72706.812999999995</v>
      </c>
      <c r="AY17" s="36">
        <v>10562.960999999999</v>
      </c>
      <c r="AZ17" s="36">
        <v>3151.9290000000001</v>
      </c>
      <c r="BA17" s="36">
        <v>44956.175999999999</v>
      </c>
      <c r="BB17" s="36">
        <v>6838.6750000000002</v>
      </c>
      <c r="BC17" s="36">
        <v>9770.8050000000003</v>
      </c>
      <c r="BD17" s="36">
        <v>74785.774999999994</v>
      </c>
      <c r="BE17" s="36">
        <v>11068.438</v>
      </c>
      <c r="BF17" s="36">
        <v>3133.1950000000002</v>
      </c>
      <c r="BG17" s="36">
        <v>45759.527000000002</v>
      </c>
      <c r="BH17" s="36">
        <v>7378.9840000000004</v>
      </c>
      <c r="BI17" s="36">
        <v>9856.7240000000002</v>
      </c>
      <c r="BJ17" s="36">
        <v>77517.447</v>
      </c>
      <c r="BK17" s="36">
        <v>10692.37</v>
      </c>
      <c r="BL17" s="36">
        <v>2464.029</v>
      </c>
      <c r="BM17" s="36">
        <v>43926.845000000001</v>
      </c>
      <c r="BN17" s="36">
        <v>7200.5379999999996</v>
      </c>
      <c r="BO17" s="36">
        <v>15065.855</v>
      </c>
      <c r="BP17" s="36">
        <v>72519.442999999999</v>
      </c>
      <c r="BQ17" s="36">
        <v>10289.956</v>
      </c>
      <c r="BR17" s="36">
        <v>2666.558</v>
      </c>
      <c r="BS17" s="36">
        <v>46516.118000000002</v>
      </c>
      <c r="BT17" s="36">
        <v>6295.0190000000002</v>
      </c>
      <c r="BU17" s="36">
        <v>8751.241</v>
      </c>
      <c r="BV17" s="36">
        <v>67273.595000000001</v>
      </c>
      <c r="BW17" s="36">
        <v>8708.7950000000001</v>
      </c>
      <c r="BX17" s="36">
        <v>2658.5949999999998</v>
      </c>
      <c r="BY17" s="36">
        <v>47446.082000000002</v>
      </c>
      <c r="BZ17" s="36">
        <v>6110.9679999999998</v>
      </c>
      <c r="CA17" s="36">
        <v>4440.6270000000004</v>
      </c>
    </row>
    <row r="18" spans="1:79" ht="15.75">
      <c r="A18" s="8" t="s">
        <v>25</v>
      </c>
      <c r="B18" s="35">
        <v>6907.7269999999999</v>
      </c>
      <c r="C18" s="35">
        <v>5420.6570000000002</v>
      </c>
      <c r="D18" s="35">
        <v>1108.354</v>
      </c>
      <c r="E18" s="35">
        <v>308.22300000000001</v>
      </c>
      <c r="F18" s="35">
        <v>888.14700000000005</v>
      </c>
      <c r="G18" s="35">
        <v>129.221</v>
      </c>
      <c r="H18" s="36">
        <v>7235.616</v>
      </c>
      <c r="I18" s="36">
        <v>5835.7449999999999</v>
      </c>
      <c r="J18" s="36">
        <v>1139.9110000000001</v>
      </c>
      <c r="K18" s="36">
        <v>289.44</v>
      </c>
      <c r="L18" s="36">
        <v>751.18600000000004</v>
      </c>
      <c r="M18" s="36">
        <v>136.29300000000001</v>
      </c>
      <c r="N18" s="41">
        <v>9068.0580000000009</v>
      </c>
      <c r="O18" s="41">
        <v>7390.9920000000002</v>
      </c>
      <c r="P18" s="41">
        <v>1212.8489999999999</v>
      </c>
      <c r="Q18" s="41">
        <v>363.02600000000001</v>
      </c>
      <c r="R18" s="41">
        <v>854.99800000000005</v>
      </c>
      <c r="S18" s="41">
        <v>155.86699999999999</v>
      </c>
      <c r="T18" s="41">
        <v>14440.553</v>
      </c>
      <c r="U18" s="41">
        <v>12023.944</v>
      </c>
      <c r="V18" s="41">
        <v>1860.3150000000001</v>
      </c>
      <c r="W18" s="41">
        <v>521.00699999999995</v>
      </c>
      <c r="X18" s="41">
        <v>1240.0889999999999</v>
      </c>
      <c r="Y18" s="41">
        <v>216.58699999999999</v>
      </c>
      <c r="Z18" s="36">
        <v>15086.787</v>
      </c>
      <c r="AA18" s="36">
        <v>12397.804</v>
      </c>
      <c r="AB18" s="36">
        <v>1835.0709999999999</v>
      </c>
      <c r="AC18" s="36">
        <v>516.10900000000004</v>
      </c>
      <c r="AD18" s="36">
        <v>1452.078</v>
      </c>
      <c r="AE18" s="36">
        <v>240.18899999999999</v>
      </c>
      <c r="AF18" s="36">
        <v>15136.636</v>
      </c>
      <c r="AG18" s="36">
        <v>12583.326999999999</v>
      </c>
      <c r="AH18" s="36">
        <v>1773.078</v>
      </c>
      <c r="AI18" s="36">
        <v>600.697</v>
      </c>
      <c r="AJ18" s="36">
        <v>1279.5930000000001</v>
      </c>
      <c r="AK18" s="36">
        <v>273.20699999999999</v>
      </c>
      <c r="AL18" s="36">
        <v>15527.543</v>
      </c>
      <c r="AM18" s="36">
        <v>12809.647999999999</v>
      </c>
      <c r="AN18" s="36">
        <v>1767.173</v>
      </c>
      <c r="AO18" s="36">
        <v>625.50699999999995</v>
      </c>
      <c r="AP18" s="36">
        <v>1359.498</v>
      </c>
      <c r="AQ18" s="36">
        <v>289.55799999999999</v>
      </c>
      <c r="AR18" s="36">
        <v>16412.260999999999</v>
      </c>
      <c r="AS18" s="36">
        <v>13360.856</v>
      </c>
      <c r="AT18" s="36">
        <v>1758.3679999999999</v>
      </c>
      <c r="AU18" s="36">
        <v>725.28300000000002</v>
      </c>
      <c r="AV18" s="36">
        <v>1472.6479999999999</v>
      </c>
      <c r="AW18" s="36">
        <v>358.95600000000002</v>
      </c>
      <c r="AX18" s="36">
        <v>17664.148000000001</v>
      </c>
      <c r="AY18" s="36">
        <v>13988.986000000001</v>
      </c>
      <c r="AZ18" s="36">
        <v>1767.52</v>
      </c>
      <c r="BA18" s="36">
        <v>838.99900000000002</v>
      </c>
      <c r="BB18" s="36">
        <v>1822.5170000000001</v>
      </c>
      <c r="BC18" s="36">
        <v>419.32400000000001</v>
      </c>
      <c r="BD18" s="36">
        <v>18726.513999999999</v>
      </c>
      <c r="BE18" s="36">
        <v>14538.843000000001</v>
      </c>
      <c r="BF18" s="36">
        <v>1780.626</v>
      </c>
      <c r="BG18" s="36">
        <v>909.82500000000005</v>
      </c>
      <c r="BH18" s="36">
        <v>2013.674</v>
      </c>
      <c r="BI18" s="36">
        <v>468.45299999999997</v>
      </c>
      <c r="BJ18" s="36">
        <v>16846.921999999999</v>
      </c>
      <c r="BK18" s="36">
        <v>12874.632</v>
      </c>
      <c r="BL18" s="36">
        <v>1799.0229999999999</v>
      </c>
      <c r="BM18" s="36">
        <v>940.15099999999995</v>
      </c>
      <c r="BN18" s="36">
        <v>2069.4029999999998</v>
      </c>
      <c r="BO18" s="36">
        <v>448.601</v>
      </c>
      <c r="BP18" s="36">
        <v>18179.848999999998</v>
      </c>
      <c r="BQ18" s="36">
        <v>13765.341</v>
      </c>
      <c r="BR18" s="36">
        <v>1769.7929999999999</v>
      </c>
      <c r="BS18" s="36">
        <v>1063.57</v>
      </c>
      <c r="BT18" s="36">
        <v>2332.636</v>
      </c>
      <c r="BU18" s="36">
        <v>465.65</v>
      </c>
      <c r="BV18" s="36">
        <v>23226.982</v>
      </c>
      <c r="BW18" s="36">
        <v>17895.795999999998</v>
      </c>
      <c r="BX18" s="36">
        <v>1765.027</v>
      </c>
      <c r="BY18" s="36">
        <v>1412.223</v>
      </c>
      <c r="BZ18" s="36">
        <v>2597.252</v>
      </c>
      <c r="CA18" s="36">
        <v>565.51400000000001</v>
      </c>
    </row>
    <row r="19" spans="1:79" ht="47.25">
      <c r="A19" s="8" t="s">
        <v>26</v>
      </c>
      <c r="B19" s="35">
        <v>6070.5339999999997</v>
      </c>
      <c r="C19" s="35">
        <v>3891.7150000000001</v>
      </c>
      <c r="D19" s="35">
        <v>253.678</v>
      </c>
      <c r="E19" s="35">
        <v>200.94499999999999</v>
      </c>
      <c r="F19" s="35">
        <v>1642.261</v>
      </c>
      <c r="G19" s="35">
        <v>242.779</v>
      </c>
      <c r="H19" s="36">
        <v>6450.2809999999999</v>
      </c>
      <c r="I19" s="36">
        <v>3886.8409999999999</v>
      </c>
      <c r="J19" s="36">
        <v>249.27799999999999</v>
      </c>
      <c r="K19" s="36">
        <v>199.95599999999999</v>
      </c>
      <c r="L19" s="36">
        <v>1986.4960000000001</v>
      </c>
      <c r="M19" s="36">
        <v>254.17500000000001</v>
      </c>
      <c r="N19" s="41">
        <v>7070.0690000000004</v>
      </c>
      <c r="O19" s="41">
        <v>4129.4740000000002</v>
      </c>
      <c r="P19" s="41">
        <v>247.68799999999999</v>
      </c>
      <c r="Q19" s="41">
        <v>241.13399999999999</v>
      </c>
      <c r="R19" s="41">
        <v>2296.462</v>
      </c>
      <c r="S19" s="41">
        <v>272.75299999999999</v>
      </c>
      <c r="T19" s="41">
        <v>10528.300999999999</v>
      </c>
      <c r="U19" s="41">
        <v>6475.8220000000001</v>
      </c>
      <c r="V19" s="41">
        <v>234.04499999999999</v>
      </c>
      <c r="W19" s="41">
        <v>382.43900000000002</v>
      </c>
      <c r="X19" s="41">
        <v>3103.3670000000002</v>
      </c>
      <c r="Y19" s="41">
        <v>389.50900000000001</v>
      </c>
      <c r="Z19" s="36">
        <v>10744.907999999999</v>
      </c>
      <c r="AA19" s="36">
        <v>6498.107</v>
      </c>
      <c r="AB19" s="36">
        <v>225.637</v>
      </c>
      <c r="AC19" s="36">
        <v>387.43599999999998</v>
      </c>
      <c r="AD19" s="36">
        <v>3238.4769999999999</v>
      </c>
      <c r="AE19" s="36">
        <v>410.46499999999997</v>
      </c>
      <c r="AF19" s="36">
        <v>11568.264999999999</v>
      </c>
      <c r="AG19" s="36">
        <v>6828.7039999999997</v>
      </c>
      <c r="AH19" s="36">
        <v>221.25399999999999</v>
      </c>
      <c r="AI19" s="36">
        <v>492.71</v>
      </c>
      <c r="AJ19" s="36">
        <v>3668.0749999999998</v>
      </c>
      <c r="AK19" s="36">
        <v>446.26</v>
      </c>
      <c r="AL19" s="36">
        <v>12165.626</v>
      </c>
      <c r="AM19" s="36">
        <v>7011.2619999999997</v>
      </c>
      <c r="AN19" s="36">
        <v>381.11099999999999</v>
      </c>
      <c r="AO19" s="36">
        <v>534.05999999999995</v>
      </c>
      <c r="AP19" s="36">
        <v>3974.4989999999998</v>
      </c>
      <c r="AQ19" s="36">
        <v>472.41199999999998</v>
      </c>
      <c r="AR19" s="36">
        <v>15403.522999999999</v>
      </c>
      <c r="AS19" s="36">
        <v>8447.1579999999994</v>
      </c>
      <c r="AT19" s="36">
        <v>374.56700000000001</v>
      </c>
      <c r="AU19" s="36">
        <v>650.36099999999999</v>
      </c>
      <c r="AV19" s="36">
        <v>5586.0219999999999</v>
      </c>
      <c r="AW19" s="36">
        <v>518.59299999999996</v>
      </c>
      <c r="AX19" s="36">
        <v>16890.280999999999</v>
      </c>
      <c r="AY19" s="36">
        <v>9282.4989999999998</v>
      </c>
      <c r="AZ19" s="36">
        <v>391.25</v>
      </c>
      <c r="BA19" s="36">
        <v>656.423</v>
      </c>
      <c r="BB19" s="36">
        <v>6117.5050000000001</v>
      </c>
      <c r="BC19" s="36">
        <v>585.93799999999999</v>
      </c>
      <c r="BD19" s="36">
        <v>17727.971000000001</v>
      </c>
      <c r="BE19" s="36">
        <v>9520.2829999999994</v>
      </c>
      <c r="BF19" s="36">
        <v>399.51400000000001</v>
      </c>
      <c r="BG19" s="36">
        <v>661.91</v>
      </c>
      <c r="BH19" s="36">
        <v>6643.3469999999998</v>
      </c>
      <c r="BI19" s="36">
        <v>646.48099999999999</v>
      </c>
      <c r="BJ19" s="36">
        <v>18194.594000000001</v>
      </c>
      <c r="BK19" s="36">
        <v>9535.9089999999997</v>
      </c>
      <c r="BL19" s="36">
        <v>408.452</v>
      </c>
      <c r="BM19" s="36">
        <v>676.11900000000003</v>
      </c>
      <c r="BN19" s="36">
        <v>7018.2560000000003</v>
      </c>
      <c r="BO19" s="36">
        <v>669.13599999999997</v>
      </c>
      <c r="BP19" s="36">
        <v>19482.007000000001</v>
      </c>
      <c r="BQ19" s="36">
        <v>10051.254999999999</v>
      </c>
      <c r="BR19" s="36">
        <v>448.18599999999998</v>
      </c>
      <c r="BS19" s="36">
        <v>678.33900000000006</v>
      </c>
      <c r="BT19" s="36">
        <v>7768.3919999999998</v>
      </c>
      <c r="BU19" s="36">
        <v>687.65</v>
      </c>
      <c r="BV19" s="36">
        <v>20114.541000000001</v>
      </c>
      <c r="BW19" s="36">
        <v>10439.058999999999</v>
      </c>
      <c r="BX19" s="36">
        <v>440.80200000000002</v>
      </c>
      <c r="BY19" s="36">
        <v>844.20699999999999</v>
      </c>
      <c r="BZ19" s="36">
        <v>7761.4089999999997</v>
      </c>
      <c r="CA19" s="36">
        <v>731.846</v>
      </c>
    </row>
    <row r="20" spans="1:79" ht="47.25">
      <c r="A20" s="8" t="s">
        <v>27</v>
      </c>
      <c r="B20" s="35">
        <v>790.29600000000005</v>
      </c>
      <c r="C20" s="35">
        <v>610.58100000000002</v>
      </c>
      <c r="D20" s="35">
        <v>8.6890000000000001</v>
      </c>
      <c r="E20" s="35">
        <v>35.829000000000001</v>
      </c>
      <c r="F20" s="35">
        <v>63.732999999999997</v>
      </c>
      <c r="G20" s="35">
        <v>15.465999999999999</v>
      </c>
      <c r="H20" s="36">
        <v>906.87800000000004</v>
      </c>
      <c r="I20" s="36">
        <v>686.27599999999995</v>
      </c>
      <c r="J20" s="36">
        <v>10.898</v>
      </c>
      <c r="K20" s="36">
        <v>38.006999999999998</v>
      </c>
      <c r="L20" s="36">
        <v>82.793999999999997</v>
      </c>
      <c r="M20" s="36">
        <v>27.623000000000001</v>
      </c>
      <c r="N20" s="41">
        <v>1083.1759999999999</v>
      </c>
      <c r="O20" s="41">
        <v>796.50800000000004</v>
      </c>
      <c r="P20" s="41">
        <v>20.518000000000001</v>
      </c>
      <c r="Q20" s="41">
        <v>37.759</v>
      </c>
      <c r="R20" s="41">
        <v>101.768</v>
      </c>
      <c r="S20" s="41">
        <v>41.537999999999997</v>
      </c>
      <c r="T20" s="41">
        <v>1590.856</v>
      </c>
      <c r="U20" s="41">
        <v>1157.7270000000001</v>
      </c>
      <c r="V20" s="41">
        <v>20.308</v>
      </c>
      <c r="W20" s="41">
        <v>115.776</v>
      </c>
      <c r="X20" s="41">
        <v>133.65799999999999</v>
      </c>
      <c r="Y20" s="41">
        <v>49.460999999999999</v>
      </c>
      <c r="Z20" s="36">
        <v>1942.0129999999999</v>
      </c>
      <c r="AA20" s="36">
        <v>1414.146</v>
      </c>
      <c r="AB20" s="36">
        <v>21.367999999999999</v>
      </c>
      <c r="AC20" s="36">
        <v>173.64599999999999</v>
      </c>
      <c r="AD20" s="36">
        <v>153.83500000000001</v>
      </c>
      <c r="AE20" s="36">
        <v>54.136000000000003</v>
      </c>
      <c r="AF20" s="36">
        <v>2017.94</v>
      </c>
      <c r="AG20" s="36">
        <v>1490.1379999999999</v>
      </c>
      <c r="AH20" s="36">
        <v>15.837999999999999</v>
      </c>
      <c r="AI20" s="36">
        <v>201.36500000000001</v>
      </c>
      <c r="AJ20" s="36">
        <v>135.34299999999999</v>
      </c>
      <c r="AK20" s="36">
        <v>62.115000000000002</v>
      </c>
      <c r="AL20" s="36">
        <v>2095.2330000000002</v>
      </c>
      <c r="AM20" s="36">
        <v>1512.15</v>
      </c>
      <c r="AN20" s="36">
        <v>9.2759999999999998</v>
      </c>
      <c r="AO20" s="36">
        <v>194.55500000000001</v>
      </c>
      <c r="AP20" s="36">
        <v>175.63200000000001</v>
      </c>
      <c r="AQ20" s="36">
        <v>66.292000000000002</v>
      </c>
      <c r="AR20" s="36">
        <v>2336.7350000000001</v>
      </c>
      <c r="AS20" s="36">
        <v>1679.2950000000001</v>
      </c>
      <c r="AT20" s="36">
        <v>8.516</v>
      </c>
      <c r="AU20" s="36">
        <v>207.94399999999999</v>
      </c>
      <c r="AV20" s="36">
        <v>208.173</v>
      </c>
      <c r="AW20" s="36">
        <v>89.245000000000005</v>
      </c>
      <c r="AX20" s="36">
        <v>3912.248</v>
      </c>
      <c r="AY20" s="36">
        <v>2696.6410000000001</v>
      </c>
      <c r="AZ20" s="36">
        <v>6.3390000000000004</v>
      </c>
      <c r="BA20" s="36">
        <v>701.23299999999995</v>
      </c>
      <c r="BB20" s="36">
        <v>252.26400000000001</v>
      </c>
      <c r="BC20" s="36">
        <v>96.766999999999996</v>
      </c>
      <c r="BD20" s="36">
        <v>4075.0659999999998</v>
      </c>
      <c r="BE20" s="36">
        <v>2736.1379999999999</v>
      </c>
      <c r="BF20" s="36">
        <v>13.73</v>
      </c>
      <c r="BG20" s="36">
        <v>759.53700000000003</v>
      </c>
      <c r="BH20" s="36">
        <v>283.476</v>
      </c>
      <c r="BI20" s="36">
        <v>98.385000000000005</v>
      </c>
      <c r="BJ20" s="36">
        <v>4120.26</v>
      </c>
      <c r="BK20" s="36">
        <v>2749.6170000000002</v>
      </c>
      <c r="BL20" s="36">
        <v>13.87</v>
      </c>
      <c r="BM20" s="36">
        <v>788.21100000000001</v>
      </c>
      <c r="BN20" s="36">
        <v>351.512</v>
      </c>
      <c r="BO20" s="36">
        <v>102.29</v>
      </c>
      <c r="BP20" s="36">
        <v>4368.0389999999998</v>
      </c>
      <c r="BQ20" s="36">
        <v>2998.2959999999998</v>
      </c>
      <c r="BR20" s="36">
        <v>13.87</v>
      </c>
      <c r="BS20" s="36">
        <v>756.18399999999997</v>
      </c>
      <c r="BT20" s="36">
        <v>357.99799999999999</v>
      </c>
      <c r="BU20" s="36">
        <v>108.251</v>
      </c>
      <c r="BV20" s="36">
        <v>4713.0129999999999</v>
      </c>
      <c r="BW20" s="36">
        <v>3211.7370000000001</v>
      </c>
      <c r="BX20" s="36">
        <v>14.99</v>
      </c>
      <c r="BY20" s="36">
        <v>828.60799999999995</v>
      </c>
      <c r="BZ20" s="36">
        <v>402.63</v>
      </c>
      <c r="CA20" s="36">
        <v>114.175</v>
      </c>
    </row>
    <row r="21" spans="1:79" s="1" customFormat="1" ht="31.5">
      <c r="A21" s="8" t="s">
        <v>168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7"/>
      <c r="R21" s="37"/>
      <c r="S21" s="37"/>
      <c r="T21" s="37"/>
      <c r="U21" s="37"/>
      <c r="V21" s="38"/>
      <c r="W21" s="37"/>
      <c r="X21" s="37"/>
      <c r="Y21" s="37"/>
      <c r="Z21" s="37"/>
      <c r="AA21" s="37"/>
      <c r="AB21" s="38"/>
      <c r="AC21" s="37"/>
      <c r="AD21" s="37"/>
      <c r="AE21" s="37"/>
      <c r="AF21" s="37"/>
      <c r="AG21" s="37"/>
      <c r="AH21" s="38"/>
      <c r="AI21" s="37"/>
      <c r="AJ21" s="37"/>
      <c r="AK21" s="37"/>
      <c r="AL21" s="37"/>
      <c r="AM21" s="37"/>
      <c r="AN21" s="37"/>
      <c r="AO21" s="37"/>
      <c r="AP21" s="37"/>
      <c r="AQ21" s="37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</row>
    <row r="22" spans="1:79">
      <c r="B22" s="7"/>
      <c r="H22" s="7"/>
      <c r="N22" s="7"/>
      <c r="T22" s="7"/>
      <c r="Z22" s="7"/>
      <c r="AF22" s="7"/>
      <c r="AL22" s="7"/>
      <c r="AR22" s="7"/>
      <c r="AX22" s="7"/>
      <c r="BD22" s="7"/>
      <c r="BJ22" s="7"/>
      <c r="BP22" s="7"/>
      <c r="BV22" s="7"/>
    </row>
    <row r="23" spans="1:79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</row>
  </sheetData>
  <mergeCells count="15">
    <mergeCell ref="A2:CA2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  <mergeCell ref="A3:A4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workbookViewId="0">
      <pane xSplit="1" ySplit="4" topLeftCell="AJ5" activePane="bottomRight" state="frozen"/>
      <selection pane="topRight"/>
      <selection pane="bottomLeft"/>
      <selection pane="bottomRight" activeCell="AQ109" sqref="AQ109"/>
    </sheetView>
  </sheetViews>
  <sheetFormatPr defaultColWidth="9" defaultRowHeight="15.75"/>
  <cols>
    <col min="1" max="1" width="35.7109375" style="4" customWidth="1"/>
    <col min="2" max="3" width="17.28515625" customWidth="1"/>
    <col min="4" max="7" width="16" customWidth="1"/>
    <col min="8" max="9" width="17.28515625" customWidth="1"/>
    <col min="10" max="10" width="16" customWidth="1"/>
    <col min="11" max="11" width="17.28515625" customWidth="1"/>
    <col min="12" max="12" width="16" style="5" customWidth="1"/>
    <col min="13" max="13" width="16" customWidth="1"/>
    <col min="14" max="15" width="17.28515625" customWidth="1"/>
    <col min="16" max="16" width="16" customWidth="1"/>
    <col min="17" max="17" width="17.28515625" customWidth="1"/>
    <col min="18" max="19" width="16" customWidth="1"/>
    <col min="20" max="21" width="17.28515625" customWidth="1"/>
    <col min="22" max="22" width="16" customWidth="1"/>
    <col min="23" max="23" width="17.28515625" customWidth="1"/>
    <col min="24" max="25" width="16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6.140625" style="5" customWidth="1"/>
    <col min="33" max="33" width="13.140625" style="5" customWidth="1"/>
    <col min="34" max="34" width="15.42578125" style="5" customWidth="1"/>
    <col min="35" max="35" width="14.28515625" style="5" customWidth="1"/>
    <col min="36" max="36" width="12.42578125" style="5" customWidth="1"/>
    <col min="37" max="37" width="13.28515625" style="5" customWidth="1"/>
    <col min="38" max="38" width="16.140625" style="5" customWidth="1"/>
    <col min="39" max="39" width="13.140625" style="5" customWidth="1"/>
    <col min="40" max="40" width="15.42578125" style="5" customWidth="1"/>
    <col min="41" max="41" width="14.28515625" style="5" customWidth="1"/>
    <col min="42" max="42" width="12.42578125" style="5" customWidth="1"/>
    <col min="43" max="43" width="13.28515625" style="5" customWidth="1"/>
  </cols>
  <sheetData>
    <row r="1" spans="1:43" ht="32.25" customHeight="1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17"/>
      <c r="M1" s="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43" s="1" customFormat="1" ht="23.25" customHeight="1">
      <c r="A2" s="127" t="s">
        <v>169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s="1" customFormat="1">
      <c r="A3" s="122"/>
      <c r="B3" s="120">
        <v>2017</v>
      </c>
      <c r="C3" s="120"/>
      <c r="D3" s="120"/>
      <c r="E3" s="120"/>
      <c r="F3" s="120"/>
      <c r="G3" s="120"/>
      <c r="H3" s="120">
        <v>2018</v>
      </c>
      <c r="I3" s="120"/>
      <c r="J3" s="120"/>
      <c r="K3" s="120"/>
      <c r="L3" s="120"/>
      <c r="M3" s="120"/>
      <c r="N3" s="120">
        <v>2019</v>
      </c>
      <c r="O3" s="120"/>
      <c r="P3" s="120"/>
      <c r="Q3" s="120"/>
      <c r="R3" s="120"/>
      <c r="S3" s="120"/>
      <c r="T3" s="120">
        <v>2020</v>
      </c>
      <c r="U3" s="120"/>
      <c r="V3" s="120"/>
      <c r="W3" s="120"/>
      <c r="X3" s="120"/>
      <c r="Y3" s="120"/>
      <c r="Z3" s="120">
        <v>2021</v>
      </c>
      <c r="AA3" s="120"/>
      <c r="AB3" s="120"/>
      <c r="AC3" s="120"/>
      <c r="AD3" s="120"/>
      <c r="AE3" s="120"/>
      <c r="AF3" s="128">
        <v>2022</v>
      </c>
      <c r="AG3" s="128"/>
      <c r="AH3" s="128"/>
      <c r="AI3" s="128"/>
      <c r="AJ3" s="128"/>
      <c r="AK3" s="128"/>
      <c r="AL3" s="128">
        <v>2023</v>
      </c>
      <c r="AM3" s="128"/>
      <c r="AN3" s="128"/>
      <c r="AO3" s="128"/>
      <c r="AP3" s="128"/>
      <c r="AQ3" s="128"/>
    </row>
    <row r="4" spans="1:43" s="1" customFormat="1" ht="47.25">
      <c r="A4" s="122"/>
      <c r="B4" s="9" t="s">
        <v>31</v>
      </c>
      <c r="C4" s="9" t="s">
        <v>60</v>
      </c>
      <c r="D4" s="9" t="s">
        <v>61</v>
      </c>
      <c r="E4" s="9" t="s">
        <v>33</v>
      </c>
      <c r="F4" s="9" t="s">
        <v>34</v>
      </c>
      <c r="G4" s="9" t="s">
        <v>35</v>
      </c>
      <c r="H4" s="9" t="s">
        <v>31</v>
      </c>
      <c r="I4" s="9" t="s">
        <v>60</v>
      </c>
      <c r="J4" s="9" t="s">
        <v>61</v>
      </c>
      <c r="K4" s="9" t="s">
        <v>33</v>
      </c>
      <c r="L4" s="18" t="s">
        <v>34</v>
      </c>
      <c r="M4" s="9" t="s">
        <v>35</v>
      </c>
      <c r="N4" s="9" t="s">
        <v>31</v>
      </c>
      <c r="O4" s="9" t="s">
        <v>60</v>
      </c>
      <c r="P4" s="9" t="s">
        <v>61</v>
      </c>
      <c r="Q4" s="9" t="s">
        <v>33</v>
      </c>
      <c r="R4" s="9" t="s">
        <v>34</v>
      </c>
      <c r="S4" s="9" t="s">
        <v>35</v>
      </c>
      <c r="T4" s="9" t="s">
        <v>31</v>
      </c>
      <c r="U4" s="9" t="s">
        <v>60</v>
      </c>
      <c r="V4" s="9" t="s">
        <v>61</v>
      </c>
      <c r="W4" s="9" t="s">
        <v>33</v>
      </c>
      <c r="X4" s="9" t="s">
        <v>34</v>
      </c>
      <c r="Y4" s="9" t="s">
        <v>35</v>
      </c>
      <c r="Z4" s="9" t="s">
        <v>31</v>
      </c>
      <c r="AA4" s="9" t="s">
        <v>60</v>
      </c>
      <c r="AB4" s="9" t="s">
        <v>61</v>
      </c>
      <c r="AC4" s="9" t="s">
        <v>33</v>
      </c>
      <c r="AD4" s="9" t="s">
        <v>34</v>
      </c>
      <c r="AE4" s="9" t="s">
        <v>35</v>
      </c>
      <c r="AF4" s="18" t="s">
        <v>31</v>
      </c>
      <c r="AG4" s="18" t="s">
        <v>60</v>
      </c>
      <c r="AH4" s="18" t="s">
        <v>61</v>
      </c>
      <c r="AI4" s="18" t="s">
        <v>33</v>
      </c>
      <c r="AJ4" s="18" t="s">
        <v>34</v>
      </c>
      <c r="AK4" s="18" t="s">
        <v>35</v>
      </c>
      <c r="AL4" s="18" t="s">
        <v>31</v>
      </c>
      <c r="AM4" s="18" t="s">
        <v>60</v>
      </c>
      <c r="AN4" s="18" t="s">
        <v>61</v>
      </c>
      <c r="AO4" s="18" t="s">
        <v>33</v>
      </c>
      <c r="AP4" s="18" t="s">
        <v>34</v>
      </c>
      <c r="AQ4" s="18" t="s">
        <v>35</v>
      </c>
    </row>
    <row r="5" spans="1:43" s="2" customFormat="1" ht="31.5">
      <c r="A5" s="10" t="s">
        <v>37</v>
      </c>
      <c r="B5" s="11">
        <v>141648900</v>
      </c>
      <c r="C5" s="11">
        <v>45171993</v>
      </c>
      <c r="D5" s="11">
        <v>6902691</v>
      </c>
      <c r="E5" s="11">
        <v>68359225</v>
      </c>
      <c r="F5" s="11">
        <v>19190244</v>
      </c>
      <c r="G5" s="11">
        <v>6756741</v>
      </c>
      <c r="H5" s="11">
        <v>149243311</v>
      </c>
      <c r="I5" s="11">
        <v>47845590</v>
      </c>
      <c r="J5" s="11">
        <v>7352304</v>
      </c>
      <c r="K5" s="11">
        <v>71472823</v>
      </c>
      <c r="L5" s="11">
        <v>22598838</v>
      </c>
      <c r="M5" s="11">
        <v>7049552</v>
      </c>
      <c r="N5" s="11">
        <v>163045644</v>
      </c>
      <c r="O5" s="11">
        <v>54713963</v>
      </c>
      <c r="P5" s="11">
        <v>8473936</v>
      </c>
      <c r="Q5" s="11">
        <v>73446310</v>
      </c>
      <c r="R5" s="11">
        <v>26855448</v>
      </c>
      <c r="S5" s="11">
        <v>7743034</v>
      </c>
      <c r="T5" s="11">
        <v>185420189</v>
      </c>
      <c r="U5" s="11">
        <v>57561332</v>
      </c>
      <c r="V5" s="11">
        <v>8841697</v>
      </c>
      <c r="W5" s="11">
        <v>84075860</v>
      </c>
      <c r="X5" s="11">
        <v>35664492</v>
      </c>
      <c r="Y5" s="11">
        <v>7640266</v>
      </c>
      <c r="Z5" s="20">
        <v>182519408</v>
      </c>
      <c r="AA5" s="20">
        <v>57890602</v>
      </c>
      <c r="AB5" s="20">
        <v>8516296</v>
      </c>
      <c r="AC5" s="20">
        <v>85281390</v>
      </c>
      <c r="AD5" s="20">
        <v>31037282</v>
      </c>
      <c r="AE5" s="20">
        <v>7735860</v>
      </c>
      <c r="AF5" s="20">
        <v>192203545</v>
      </c>
      <c r="AG5" s="20">
        <v>64008693</v>
      </c>
      <c r="AH5" s="20">
        <v>9907379</v>
      </c>
      <c r="AI5" s="20">
        <v>85611449</v>
      </c>
      <c r="AJ5" s="20">
        <v>33715363</v>
      </c>
      <c r="AK5" s="20">
        <v>7997842</v>
      </c>
      <c r="AL5" s="20">
        <v>206668343</v>
      </c>
      <c r="AM5" s="20">
        <v>65891469</v>
      </c>
      <c r="AN5" s="20">
        <v>10317107</v>
      </c>
      <c r="AO5" s="20">
        <v>93122382</v>
      </c>
      <c r="AP5" s="20">
        <v>37636990</v>
      </c>
      <c r="AQ5" s="20">
        <v>9022763</v>
      </c>
    </row>
    <row r="6" spans="1:43" ht="63">
      <c r="A6" s="12" t="s">
        <v>64</v>
      </c>
      <c r="B6" s="13">
        <v>634032</v>
      </c>
      <c r="C6" s="13">
        <v>146123</v>
      </c>
      <c r="D6" s="13">
        <v>6198</v>
      </c>
      <c r="E6" s="13">
        <v>120980</v>
      </c>
      <c r="F6" s="13">
        <v>289883</v>
      </c>
      <c r="G6" s="13">
        <v>57121</v>
      </c>
      <c r="H6" s="13">
        <v>390648</v>
      </c>
      <c r="I6" s="13">
        <v>107149</v>
      </c>
      <c r="J6" s="14"/>
      <c r="K6" s="13">
        <v>115807</v>
      </c>
      <c r="L6" s="13">
        <v>95595</v>
      </c>
      <c r="M6" s="13">
        <v>60839</v>
      </c>
      <c r="N6" s="13">
        <v>402151</v>
      </c>
      <c r="O6" s="13">
        <v>92296</v>
      </c>
      <c r="P6" s="13">
        <v>5789</v>
      </c>
      <c r="Q6" s="13">
        <v>116322</v>
      </c>
      <c r="R6" s="13">
        <v>114700</v>
      </c>
      <c r="S6" s="13">
        <v>67225</v>
      </c>
      <c r="T6" s="13">
        <v>464634</v>
      </c>
      <c r="U6" s="13">
        <v>100088</v>
      </c>
      <c r="V6" s="13">
        <v>5789</v>
      </c>
      <c r="W6" s="13">
        <v>118902</v>
      </c>
      <c r="X6" s="13">
        <v>149586</v>
      </c>
      <c r="Y6" s="13">
        <v>84450</v>
      </c>
      <c r="Z6" s="21">
        <v>452508</v>
      </c>
      <c r="AA6" s="21">
        <v>99995</v>
      </c>
      <c r="AB6" s="22" t="s">
        <v>67</v>
      </c>
      <c r="AC6" s="21">
        <v>123455</v>
      </c>
      <c r="AD6" s="21">
        <v>148341</v>
      </c>
      <c r="AE6" s="21">
        <v>69109</v>
      </c>
      <c r="AF6" s="21">
        <v>472141</v>
      </c>
      <c r="AG6" s="21">
        <v>97811</v>
      </c>
      <c r="AH6" s="22" t="s">
        <v>67</v>
      </c>
      <c r="AI6" s="21">
        <v>112326</v>
      </c>
      <c r="AJ6" s="21">
        <v>169128</v>
      </c>
      <c r="AK6" s="21">
        <v>81289</v>
      </c>
      <c r="AL6" s="21">
        <v>436061</v>
      </c>
      <c r="AM6" s="21">
        <v>93676</v>
      </c>
      <c r="AN6" s="22" t="s">
        <v>67</v>
      </c>
      <c r="AO6" s="21">
        <v>112070</v>
      </c>
      <c r="AP6" s="21">
        <v>140119</v>
      </c>
      <c r="AQ6" s="21">
        <v>78609</v>
      </c>
    </row>
    <row r="7" spans="1:43" ht="63">
      <c r="A7" s="12" t="s">
        <v>65</v>
      </c>
      <c r="B7" s="13">
        <v>559080</v>
      </c>
      <c r="C7" s="13">
        <v>126617</v>
      </c>
      <c r="D7" s="13">
        <v>5789</v>
      </c>
      <c r="E7" s="13">
        <v>119331</v>
      </c>
      <c r="F7" s="13">
        <v>260882</v>
      </c>
      <c r="G7" s="13">
        <v>32372</v>
      </c>
      <c r="H7" s="13">
        <v>321789</v>
      </c>
      <c r="I7" s="13">
        <v>94383</v>
      </c>
      <c r="J7" s="14"/>
      <c r="K7" s="13">
        <v>114300</v>
      </c>
      <c r="L7" s="13">
        <v>66539</v>
      </c>
      <c r="M7" s="13">
        <v>35330</v>
      </c>
      <c r="N7" s="13">
        <v>301285</v>
      </c>
      <c r="O7" s="13">
        <v>79837</v>
      </c>
      <c r="P7" s="13">
        <v>5789</v>
      </c>
      <c r="Q7" s="13">
        <v>114440</v>
      </c>
      <c r="R7" s="13">
        <v>73169</v>
      </c>
      <c r="S7" s="13">
        <v>22252</v>
      </c>
      <c r="T7" s="13">
        <v>333952</v>
      </c>
      <c r="U7" s="13">
        <v>79741</v>
      </c>
      <c r="V7" s="13">
        <v>5789</v>
      </c>
      <c r="W7" s="13">
        <v>117020</v>
      </c>
      <c r="X7" s="13">
        <v>98341</v>
      </c>
      <c r="Y7" s="13">
        <v>27263</v>
      </c>
      <c r="Z7" s="21">
        <v>339961</v>
      </c>
      <c r="AA7" s="21">
        <v>79648</v>
      </c>
      <c r="AB7" s="22" t="s">
        <v>62</v>
      </c>
      <c r="AC7" s="22" t="s">
        <v>62</v>
      </c>
      <c r="AD7" s="21">
        <v>99570</v>
      </c>
      <c r="AE7" s="21">
        <v>27583</v>
      </c>
      <c r="AF7" s="21">
        <v>348332</v>
      </c>
      <c r="AG7" s="21">
        <v>75472</v>
      </c>
      <c r="AH7" s="22" t="s">
        <v>67</v>
      </c>
      <c r="AI7" s="22" t="s">
        <v>67</v>
      </c>
      <c r="AJ7" s="21">
        <v>120705</v>
      </c>
      <c r="AK7" s="21">
        <v>29740</v>
      </c>
      <c r="AL7" s="21">
        <v>312576</v>
      </c>
      <c r="AM7" s="21">
        <v>71674</v>
      </c>
      <c r="AN7" s="22" t="s">
        <v>67</v>
      </c>
      <c r="AO7" s="22" t="s">
        <v>67</v>
      </c>
      <c r="AP7" s="22">
        <v>91914</v>
      </c>
      <c r="AQ7" s="22">
        <v>26829</v>
      </c>
    </row>
    <row r="8" spans="1:43">
      <c r="A8" s="12" t="s">
        <v>66</v>
      </c>
      <c r="B8" s="13">
        <v>74952</v>
      </c>
      <c r="C8" s="13">
        <v>19506</v>
      </c>
      <c r="D8" s="13"/>
      <c r="E8" s="13">
        <v>1649</v>
      </c>
      <c r="F8" s="13">
        <v>29001</v>
      </c>
      <c r="G8" s="13">
        <v>24749</v>
      </c>
      <c r="H8" s="14"/>
      <c r="I8" s="14"/>
      <c r="J8" s="14"/>
      <c r="K8" s="14"/>
      <c r="L8" s="14"/>
      <c r="M8" s="14"/>
      <c r="N8" s="13">
        <v>100866</v>
      </c>
      <c r="O8" s="13">
        <v>12459</v>
      </c>
      <c r="P8" s="14"/>
      <c r="Q8" s="13">
        <v>1882</v>
      </c>
      <c r="R8" s="13">
        <v>41531</v>
      </c>
      <c r="S8" s="13">
        <v>44973</v>
      </c>
      <c r="T8" s="13">
        <v>128248</v>
      </c>
      <c r="U8" s="13">
        <v>18433</v>
      </c>
      <c r="V8" s="14"/>
      <c r="W8" s="13">
        <v>1882</v>
      </c>
      <c r="X8" s="13">
        <v>51245</v>
      </c>
      <c r="Y8" s="13">
        <v>56719</v>
      </c>
      <c r="Z8" s="22" t="s">
        <v>62</v>
      </c>
      <c r="AA8" s="22" t="s">
        <v>62</v>
      </c>
      <c r="AB8" s="22" t="s">
        <v>62</v>
      </c>
      <c r="AC8" s="22" t="s">
        <v>62</v>
      </c>
      <c r="AD8" s="22" t="s">
        <v>62</v>
      </c>
      <c r="AE8" s="22" t="s">
        <v>62</v>
      </c>
      <c r="AF8" s="22" t="s">
        <v>67</v>
      </c>
      <c r="AG8" s="22" t="s">
        <v>67</v>
      </c>
      <c r="AH8" s="22" t="s">
        <v>67</v>
      </c>
      <c r="AI8" s="22" t="s">
        <v>67</v>
      </c>
      <c r="AJ8" s="22" t="s">
        <v>67</v>
      </c>
      <c r="AK8" s="22" t="s">
        <v>67</v>
      </c>
      <c r="AL8" s="22" t="s">
        <v>67</v>
      </c>
      <c r="AM8" s="22" t="s">
        <v>67</v>
      </c>
      <c r="AN8" s="22"/>
      <c r="AO8" s="22" t="s">
        <v>67</v>
      </c>
      <c r="AP8" s="22" t="s">
        <v>67</v>
      </c>
      <c r="AQ8" s="22" t="s">
        <v>67</v>
      </c>
    </row>
    <row r="9" spans="1:43">
      <c r="A9" s="12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3">
        <v>2434</v>
      </c>
      <c r="U9" s="13">
        <v>1914</v>
      </c>
      <c r="V9" s="14"/>
      <c r="W9" s="14"/>
      <c r="X9" s="13"/>
      <c r="Y9" s="13"/>
      <c r="Z9" s="22" t="s">
        <v>62</v>
      </c>
      <c r="AA9" s="22" t="s">
        <v>62</v>
      </c>
      <c r="AB9" s="22" t="s">
        <v>62</v>
      </c>
      <c r="AC9" s="22" t="s">
        <v>62</v>
      </c>
      <c r="AD9" s="22" t="s">
        <v>62</v>
      </c>
      <c r="AE9" s="22" t="s">
        <v>62</v>
      </c>
      <c r="AF9" s="22" t="s">
        <v>67</v>
      </c>
      <c r="AG9" s="22" t="s">
        <v>67</v>
      </c>
      <c r="AH9" s="22" t="s">
        <v>67</v>
      </c>
      <c r="AI9" s="22" t="s">
        <v>67</v>
      </c>
      <c r="AJ9" s="22" t="s">
        <v>67</v>
      </c>
      <c r="AK9" s="22" t="s">
        <v>67</v>
      </c>
      <c r="AL9" s="22" t="s">
        <v>67</v>
      </c>
      <c r="AM9" s="22" t="s">
        <v>67</v>
      </c>
      <c r="AN9" s="22"/>
      <c r="AO9" s="22"/>
      <c r="AP9" s="22" t="s">
        <v>67</v>
      </c>
      <c r="AQ9" s="22" t="s">
        <v>67</v>
      </c>
    </row>
    <row r="10" spans="1:43" ht="31.5">
      <c r="A10" s="12" t="s">
        <v>69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22"/>
      <c r="AA10" s="22"/>
      <c r="AB10" s="23"/>
      <c r="AC10" s="22"/>
      <c r="AD10" s="22"/>
      <c r="AE10" s="22"/>
      <c r="AF10" s="22"/>
      <c r="AG10" s="22"/>
      <c r="AH10" s="23"/>
      <c r="AI10" s="22"/>
      <c r="AJ10" s="22"/>
      <c r="AK10" s="22"/>
      <c r="AL10" s="22"/>
      <c r="AM10" s="22"/>
      <c r="AN10" s="23"/>
      <c r="AO10" s="22"/>
      <c r="AP10" s="22"/>
      <c r="AQ10" s="22"/>
    </row>
    <row r="11" spans="1:43">
      <c r="A11" s="12" t="s">
        <v>70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22"/>
      <c r="AA11" s="22"/>
      <c r="AB11" s="23"/>
      <c r="AC11" s="22"/>
      <c r="AD11" s="22"/>
      <c r="AE11" s="22"/>
      <c r="AF11" s="22"/>
      <c r="AG11" s="22"/>
      <c r="AH11" s="23"/>
      <c r="AI11" s="22"/>
      <c r="AJ11" s="22"/>
      <c r="AK11" s="22"/>
      <c r="AL11" s="22"/>
      <c r="AM11" s="22"/>
      <c r="AN11" s="23"/>
      <c r="AO11" s="22"/>
      <c r="AP11" s="22"/>
      <c r="AQ11" s="22"/>
    </row>
    <row r="12" spans="1:43" ht="31.5">
      <c r="A12" s="12" t="s">
        <v>71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22"/>
      <c r="AA12" s="22"/>
      <c r="AB12" s="23"/>
      <c r="AC12" s="22"/>
      <c r="AD12" s="22"/>
      <c r="AE12" s="22"/>
      <c r="AF12" s="22"/>
      <c r="AG12" s="22"/>
      <c r="AH12" s="23"/>
      <c r="AI12" s="22"/>
      <c r="AJ12" s="22"/>
      <c r="AK12" s="22"/>
      <c r="AL12" s="22"/>
      <c r="AM12" s="22"/>
      <c r="AN12" s="23"/>
      <c r="AO12" s="22"/>
      <c r="AP12" s="22"/>
      <c r="AQ12" s="22"/>
    </row>
    <row r="13" spans="1:43">
      <c r="A13" s="12" t="s">
        <v>72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22"/>
      <c r="AA13" s="22"/>
      <c r="AB13" s="23"/>
      <c r="AC13" s="22"/>
      <c r="AD13" s="22"/>
      <c r="AE13" s="22"/>
      <c r="AF13" s="22"/>
      <c r="AG13" s="22"/>
      <c r="AH13" s="23"/>
      <c r="AI13" s="22"/>
      <c r="AJ13" s="22"/>
      <c r="AK13" s="22"/>
      <c r="AL13" s="22"/>
      <c r="AM13" s="22"/>
      <c r="AN13" s="23"/>
      <c r="AO13" s="22"/>
      <c r="AP13" s="22"/>
      <c r="AQ13" s="22"/>
    </row>
    <row r="14" spans="1:43" ht="31.5">
      <c r="A14" s="12" t="s">
        <v>73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2"/>
      <c r="AA14" s="22"/>
      <c r="AB14" s="23"/>
      <c r="AC14" s="22"/>
      <c r="AD14" s="22"/>
      <c r="AF14" s="22"/>
      <c r="AG14" s="22"/>
      <c r="AH14" s="23"/>
      <c r="AI14" s="22"/>
      <c r="AJ14" s="22"/>
      <c r="AK14" s="22"/>
      <c r="AL14" s="22"/>
      <c r="AM14" s="22"/>
      <c r="AN14" s="23"/>
      <c r="AO14" s="22"/>
      <c r="AP14" s="22"/>
      <c r="AQ14" s="22"/>
    </row>
    <row r="15" spans="1:43" ht="31.5">
      <c r="A15" s="12" t="s">
        <v>74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2"/>
      <c r="AA15" s="22"/>
      <c r="AB15" s="23"/>
      <c r="AC15" s="22"/>
      <c r="AD15" s="22"/>
      <c r="AE15" s="22"/>
      <c r="AF15" s="22"/>
      <c r="AG15" s="22"/>
      <c r="AH15" s="23"/>
      <c r="AI15" s="22"/>
      <c r="AJ15" s="22"/>
      <c r="AK15" s="22"/>
      <c r="AL15" s="22"/>
      <c r="AM15" s="22"/>
      <c r="AN15" s="23"/>
      <c r="AO15" s="22"/>
      <c r="AP15" s="22"/>
      <c r="AQ15" s="22"/>
    </row>
    <row r="16" spans="1:43" ht="31.5">
      <c r="A16" s="12" t="s">
        <v>75</v>
      </c>
      <c r="B16" s="13" t="s">
        <v>62</v>
      </c>
      <c r="C16" s="14"/>
      <c r="D16" s="14"/>
      <c r="E16" s="14"/>
      <c r="F16" s="13" t="s">
        <v>62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>
      <c r="A17" s="12" t="s">
        <v>76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22"/>
      <c r="AA17" s="22"/>
      <c r="AB17" s="23"/>
      <c r="AC17" s="22"/>
      <c r="AD17" s="22"/>
      <c r="AE17" s="22"/>
      <c r="AF17" s="22"/>
      <c r="AG17" s="22"/>
      <c r="AH17" s="23"/>
      <c r="AI17" s="22"/>
      <c r="AJ17" s="22"/>
      <c r="AK17" s="22"/>
      <c r="AL17" s="22"/>
      <c r="AM17" s="22"/>
      <c r="AN17" s="23"/>
      <c r="AO17" s="22"/>
      <c r="AP17" s="22"/>
      <c r="AQ17" s="22"/>
    </row>
    <row r="18" spans="1:43">
      <c r="A18" s="12" t="s">
        <v>77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</row>
    <row r="19" spans="1:43">
      <c r="A19" s="12" t="s">
        <v>78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ht="31.5">
      <c r="A20" s="12" t="s">
        <v>79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>
      <c r="A21" s="12" t="s">
        <v>80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22"/>
      <c r="AA21" s="23"/>
      <c r="AB21" s="23"/>
      <c r="AC21" s="23"/>
      <c r="AD21" s="22"/>
      <c r="AE21" s="23"/>
      <c r="AF21" s="22"/>
      <c r="AG21" s="23"/>
      <c r="AH21" s="23"/>
      <c r="AI21" s="23"/>
      <c r="AJ21" s="22"/>
      <c r="AK21" s="23"/>
      <c r="AL21" s="22"/>
      <c r="AM21" s="23"/>
      <c r="AN21" s="23"/>
      <c r="AO21" s="23"/>
      <c r="AP21" s="22"/>
      <c r="AQ21" s="23"/>
    </row>
    <row r="22" spans="1:43" ht="31.5">
      <c r="A22" s="12" t="s">
        <v>81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2"/>
      <c r="AA22" s="23"/>
      <c r="AB22" s="23"/>
      <c r="AC22" s="23"/>
      <c r="AD22" s="22"/>
      <c r="AE22" s="23"/>
      <c r="AF22" s="22"/>
      <c r="AG22" s="23"/>
      <c r="AH22" s="23"/>
      <c r="AI22" s="23"/>
      <c r="AJ22" s="22"/>
      <c r="AK22" s="23"/>
      <c r="AL22" s="22"/>
      <c r="AM22" s="23"/>
      <c r="AN22" s="23"/>
      <c r="AO22" s="23"/>
      <c r="AP22" s="22"/>
      <c r="AQ22" s="23"/>
    </row>
    <row r="23" spans="1:43" ht="78.75">
      <c r="A23" s="12" t="s">
        <v>82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ht="31.5">
      <c r="A24" s="12" t="s">
        <v>83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ht="47.25">
      <c r="A25" s="12" t="s">
        <v>84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22"/>
      <c r="AA25" s="22"/>
      <c r="AB25" s="23"/>
      <c r="AC25" s="22"/>
      <c r="AD25" s="22"/>
      <c r="AE25" s="22"/>
      <c r="AF25" s="22"/>
      <c r="AG25" s="22"/>
      <c r="AH25" s="23"/>
      <c r="AI25" s="22"/>
      <c r="AJ25" s="22"/>
      <c r="AK25" s="22"/>
      <c r="AL25" s="22"/>
      <c r="AM25" s="22"/>
      <c r="AN25" s="23"/>
      <c r="AO25" s="22"/>
      <c r="AP25" s="22"/>
      <c r="AQ25" s="22"/>
    </row>
    <row r="26" spans="1:43" ht="31.5">
      <c r="A26" s="12" t="s">
        <v>85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22"/>
      <c r="AA26" s="22"/>
      <c r="AB26" s="23"/>
      <c r="AC26" s="22"/>
      <c r="AD26" s="22"/>
      <c r="AE26" s="22"/>
      <c r="AF26" s="22"/>
      <c r="AG26" s="22"/>
      <c r="AH26" s="23"/>
      <c r="AI26" s="22"/>
      <c r="AJ26" s="22"/>
      <c r="AK26" s="22"/>
      <c r="AL26" s="22"/>
      <c r="AM26" s="22"/>
      <c r="AN26" s="23"/>
      <c r="AO26" s="22"/>
      <c r="AP26" s="22"/>
      <c r="AQ26" s="22"/>
    </row>
    <row r="27" spans="1:43" ht="31.5">
      <c r="A27" s="12" t="s">
        <v>86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ht="63">
      <c r="A28" s="12" t="s">
        <v>87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ht="31.5">
      <c r="A29" s="12" t="s">
        <v>88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ht="47.25">
      <c r="A30" s="12" t="s">
        <v>89</v>
      </c>
      <c r="B30" s="13" t="s">
        <v>62</v>
      </c>
      <c r="C30" s="14"/>
      <c r="D30" s="14"/>
      <c r="E30" s="14"/>
      <c r="F30" s="13" t="s">
        <v>62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</row>
    <row r="31" spans="1:43">
      <c r="A31" s="12" t="s">
        <v>90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</row>
    <row r="32" spans="1:43" ht="47.25">
      <c r="A32" s="12" t="s">
        <v>91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22"/>
      <c r="AA32" s="23"/>
      <c r="AB32" s="23"/>
      <c r="AC32" s="23"/>
      <c r="AD32" s="22"/>
      <c r="AE32" s="23"/>
      <c r="AF32" s="22"/>
      <c r="AG32" s="23"/>
      <c r="AH32" s="23"/>
      <c r="AI32" s="23"/>
      <c r="AJ32" s="22"/>
      <c r="AK32" s="23"/>
      <c r="AL32" s="22"/>
      <c r="AM32" s="23"/>
      <c r="AN32" s="23"/>
      <c r="AO32" s="23"/>
      <c r="AP32" s="22"/>
      <c r="AQ32" s="23"/>
    </row>
    <row r="33" spans="1:43" ht="47.25">
      <c r="A33" s="12" t="s">
        <v>92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</row>
    <row r="34" spans="1:43" ht="31.5">
      <c r="A34" s="12" t="s">
        <v>93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ht="47.25">
      <c r="A35" s="12" t="s">
        <v>94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ht="47.25">
      <c r="A36" s="12" t="s">
        <v>95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</row>
    <row r="37" spans="1:43" ht="47.25">
      <c r="A37" s="12" t="s">
        <v>96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</row>
    <row r="38" spans="1:43">
      <c r="A38" s="12" t="s">
        <v>97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</row>
    <row r="39" spans="1:43" ht="31.5">
      <c r="A39" s="12" t="s">
        <v>98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</row>
    <row r="40" spans="1:43" ht="31.5">
      <c r="A40" s="12" t="s">
        <v>99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22"/>
      <c r="AA40" s="22"/>
      <c r="AB40" s="23"/>
      <c r="AC40" s="22"/>
      <c r="AD40" s="22"/>
      <c r="AE40" s="22"/>
      <c r="AF40" s="22"/>
      <c r="AG40" s="22"/>
      <c r="AH40" s="23"/>
      <c r="AI40" s="22"/>
      <c r="AJ40" s="22"/>
      <c r="AK40" s="22"/>
      <c r="AL40" s="22"/>
      <c r="AM40" s="22"/>
      <c r="AN40" s="23"/>
      <c r="AO40" s="22"/>
      <c r="AP40" s="22"/>
      <c r="AQ40" s="22"/>
    </row>
    <row r="41" spans="1:43" ht="78.75">
      <c r="A41" s="12" t="s">
        <v>100</v>
      </c>
      <c r="B41" s="15" t="s">
        <v>62</v>
      </c>
      <c r="C41" s="16"/>
      <c r="D41" s="16"/>
      <c r="E41" s="16"/>
      <c r="F41" s="15"/>
      <c r="G41" s="15" t="s">
        <v>62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</row>
    <row r="42" spans="1:43" ht="47.25">
      <c r="A42" s="12" t="s">
        <v>41</v>
      </c>
      <c r="B42" s="15" t="s">
        <v>62</v>
      </c>
      <c r="C42" s="16"/>
      <c r="D42" s="16"/>
      <c r="E42" s="16"/>
      <c r="F42" s="15"/>
      <c r="G42" s="15" t="s">
        <v>170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</row>
    <row r="43" spans="1:43" ht="94.5">
      <c r="A43" s="12" t="s">
        <v>101</v>
      </c>
      <c r="B43" s="13">
        <v>27271</v>
      </c>
      <c r="C43" s="13">
        <v>5136</v>
      </c>
      <c r="D43" s="13"/>
      <c r="E43" s="13">
        <v>17297</v>
      </c>
      <c r="F43" s="13">
        <v>4339</v>
      </c>
      <c r="G43" s="13"/>
      <c r="H43" s="13">
        <v>28321</v>
      </c>
      <c r="I43" s="14"/>
      <c r="J43" s="14"/>
      <c r="K43" s="13">
        <v>16169</v>
      </c>
      <c r="L43" s="14"/>
      <c r="M43" s="14"/>
      <c r="N43" s="13">
        <v>26344</v>
      </c>
      <c r="O43" s="13">
        <v>4501</v>
      </c>
      <c r="P43" s="14"/>
      <c r="Q43" s="13">
        <v>16280</v>
      </c>
      <c r="R43" s="13">
        <v>5563</v>
      </c>
      <c r="S43" s="13"/>
      <c r="T43" s="13">
        <v>33925</v>
      </c>
      <c r="U43" s="14"/>
      <c r="V43" s="14"/>
      <c r="W43" s="13">
        <v>24685</v>
      </c>
      <c r="X43" s="13">
        <v>6618</v>
      </c>
      <c r="Y43" s="13">
        <v>2622</v>
      </c>
      <c r="Z43" s="21">
        <v>34665</v>
      </c>
      <c r="AA43" s="22"/>
      <c r="AB43" s="22"/>
      <c r="AC43" s="21">
        <v>26509</v>
      </c>
      <c r="AD43" s="22" t="s">
        <v>62</v>
      </c>
      <c r="AE43" s="22" t="s">
        <v>62</v>
      </c>
      <c r="AF43" s="21">
        <v>33071</v>
      </c>
      <c r="AG43" s="22"/>
      <c r="AH43" s="22"/>
      <c r="AI43" s="21">
        <v>24270</v>
      </c>
      <c r="AJ43" s="22" t="s">
        <v>67</v>
      </c>
      <c r="AK43" s="22" t="s">
        <v>67</v>
      </c>
      <c r="AL43" s="21" t="s">
        <v>67</v>
      </c>
      <c r="AM43" s="22"/>
      <c r="AN43" s="22"/>
      <c r="AO43" s="24" t="s">
        <v>67</v>
      </c>
      <c r="AP43" s="21" t="s">
        <v>67</v>
      </c>
      <c r="AQ43" s="22" t="s">
        <v>67</v>
      </c>
    </row>
    <row r="44" spans="1:43" ht="31.5">
      <c r="A44" s="12" t="s">
        <v>102</v>
      </c>
      <c r="B44" s="13">
        <v>21898</v>
      </c>
      <c r="C44" s="13">
        <v>5136</v>
      </c>
      <c r="D44" s="14"/>
      <c r="E44" s="13">
        <v>14659</v>
      </c>
      <c r="F44" s="13">
        <v>1604</v>
      </c>
      <c r="G44" s="13"/>
      <c r="H44" s="13">
        <v>20726</v>
      </c>
      <c r="I44" s="14"/>
      <c r="J44" s="14"/>
      <c r="K44" s="13">
        <v>13531</v>
      </c>
      <c r="L44" s="14"/>
      <c r="M44" s="14"/>
      <c r="N44" s="13">
        <v>18191</v>
      </c>
      <c r="O44" s="13">
        <v>4501</v>
      </c>
      <c r="P44" s="14"/>
      <c r="Q44" s="13">
        <v>13642</v>
      </c>
      <c r="R44" s="14"/>
      <c r="S44" s="14"/>
      <c r="T44" s="13">
        <v>11055</v>
      </c>
      <c r="U44" s="14"/>
      <c r="V44" s="14"/>
      <c r="W44" s="13">
        <v>11007</v>
      </c>
      <c r="X44" s="13"/>
      <c r="Y44" s="14"/>
      <c r="Z44" s="22" t="s">
        <v>62</v>
      </c>
      <c r="AA44" s="22"/>
      <c r="AB44" s="22"/>
      <c r="AC44" s="22" t="s">
        <v>62</v>
      </c>
      <c r="AD44" s="22" t="s">
        <v>62</v>
      </c>
      <c r="AE44" s="22"/>
      <c r="AF44" s="22" t="s">
        <v>67</v>
      </c>
      <c r="AG44" s="22"/>
      <c r="AH44" s="22"/>
      <c r="AI44" s="22" t="s">
        <v>67</v>
      </c>
      <c r="AJ44" s="22" t="s">
        <v>67</v>
      </c>
      <c r="AK44" s="22" t="s">
        <v>67</v>
      </c>
      <c r="AL44" s="22" t="s">
        <v>67</v>
      </c>
      <c r="AM44" s="22"/>
      <c r="AN44" s="22"/>
      <c r="AO44" s="22" t="s">
        <v>67</v>
      </c>
      <c r="AP44" s="22"/>
      <c r="AQ44" s="22"/>
    </row>
    <row r="45" spans="1:43">
      <c r="A45" s="12" t="s">
        <v>103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22"/>
      <c r="AA45" s="22"/>
      <c r="AB45" s="23"/>
      <c r="AC45" s="22"/>
      <c r="AD45" s="22"/>
      <c r="AE45" s="22"/>
      <c r="AF45" s="22"/>
      <c r="AG45" s="22"/>
      <c r="AH45" s="23"/>
      <c r="AI45" s="22"/>
      <c r="AJ45" s="22"/>
      <c r="AK45" s="22"/>
      <c r="AL45" s="22"/>
      <c r="AM45" s="22"/>
      <c r="AN45" s="23"/>
    </row>
    <row r="46" spans="1:43" ht="47.25">
      <c r="A46" s="12" t="s">
        <v>104</v>
      </c>
      <c r="B46" s="13">
        <v>5373</v>
      </c>
      <c r="C46" s="14"/>
      <c r="D46" s="14"/>
      <c r="E46" s="13">
        <v>2638</v>
      </c>
      <c r="F46" s="13">
        <v>2735</v>
      </c>
      <c r="G46" s="14"/>
      <c r="H46" s="14"/>
      <c r="I46" s="14"/>
      <c r="J46" s="14"/>
      <c r="K46" s="14"/>
      <c r="L46" s="14"/>
      <c r="M46" s="14"/>
      <c r="N46" s="13">
        <v>8153</v>
      </c>
      <c r="O46" s="14"/>
      <c r="P46" s="14"/>
      <c r="Q46" s="13">
        <v>2638</v>
      </c>
      <c r="R46" s="13">
        <v>5563</v>
      </c>
      <c r="S46" s="13"/>
      <c r="T46" s="13">
        <v>22870</v>
      </c>
      <c r="U46" s="14"/>
      <c r="V46" s="14"/>
      <c r="W46" s="13">
        <v>13678</v>
      </c>
      <c r="X46" s="13">
        <v>6618</v>
      </c>
      <c r="Y46" s="13">
        <v>2622</v>
      </c>
      <c r="Z46" s="22" t="s">
        <v>62</v>
      </c>
      <c r="AA46" s="22"/>
      <c r="AB46" s="22"/>
      <c r="AC46" s="22" t="s">
        <v>62</v>
      </c>
      <c r="AD46" s="22" t="s">
        <v>62</v>
      </c>
      <c r="AE46" s="22" t="s">
        <v>62</v>
      </c>
      <c r="AF46" s="22" t="s">
        <v>67</v>
      </c>
      <c r="AG46" s="22"/>
      <c r="AH46" s="22"/>
      <c r="AI46" s="22" t="s">
        <v>67</v>
      </c>
      <c r="AJ46" s="22" t="s">
        <v>67</v>
      </c>
      <c r="AK46" s="22" t="s">
        <v>67</v>
      </c>
      <c r="AL46" s="22" t="s">
        <v>67</v>
      </c>
      <c r="AM46" s="22"/>
      <c r="AN46" s="22"/>
      <c r="AO46" s="22" t="s">
        <v>67</v>
      </c>
      <c r="AP46" s="22" t="s">
        <v>67</v>
      </c>
      <c r="AQ46" s="22" t="s">
        <v>67</v>
      </c>
    </row>
    <row r="47" spans="1:43" ht="63">
      <c r="A47" s="12" t="s">
        <v>105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2"/>
      <c r="AA47" s="22"/>
      <c r="AB47" s="23"/>
      <c r="AC47" s="22"/>
      <c r="AD47" s="22"/>
      <c r="AE47" s="22"/>
      <c r="AF47" s="22"/>
      <c r="AG47" s="22"/>
      <c r="AH47" s="23"/>
      <c r="AI47" s="22"/>
      <c r="AJ47" s="22"/>
      <c r="AK47" s="22"/>
      <c r="AL47" s="22"/>
      <c r="AM47" s="22"/>
      <c r="AN47" s="23"/>
      <c r="AO47" s="22"/>
      <c r="AP47" s="22"/>
      <c r="AQ47" s="22"/>
    </row>
    <row r="48" spans="1:43">
      <c r="A48" s="12" t="s">
        <v>106</v>
      </c>
      <c r="B48" s="15" t="s">
        <v>62</v>
      </c>
      <c r="C48" s="15" t="s">
        <v>62</v>
      </c>
      <c r="D48" s="16"/>
      <c r="E48" s="15" t="s">
        <v>62</v>
      </c>
      <c r="F48" s="15" t="s">
        <v>62</v>
      </c>
      <c r="G48" s="15" t="s">
        <v>62</v>
      </c>
      <c r="H48" s="15" t="s">
        <v>62</v>
      </c>
      <c r="I48" s="14"/>
      <c r="J48" s="14"/>
      <c r="K48" s="14"/>
      <c r="L48" s="14"/>
      <c r="M48" s="15" t="s">
        <v>62</v>
      </c>
      <c r="N48" s="15" t="s">
        <v>62</v>
      </c>
      <c r="O48" s="15" t="s">
        <v>62</v>
      </c>
      <c r="P48" s="16"/>
      <c r="Q48" s="15" t="s">
        <v>62</v>
      </c>
      <c r="R48" s="15" t="s">
        <v>62</v>
      </c>
      <c r="S48" s="15" t="s">
        <v>62</v>
      </c>
      <c r="T48" s="13" t="s">
        <v>62</v>
      </c>
      <c r="U48" s="13" t="s">
        <v>62</v>
      </c>
      <c r="V48" s="14"/>
      <c r="W48" s="13" t="s">
        <v>62</v>
      </c>
      <c r="X48" s="13" t="s">
        <v>62</v>
      </c>
      <c r="Y48" s="13" t="s">
        <v>62</v>
      </c>
      <c r="Z48" s="22" t="s">
        <v>62</v>
      </c>
      <c r="AA48" s="22" t="s">
        <v>62</v>
      </c>
      <c r="AB48" s="22"/>
      <c r="AC48" s="22" t="s">
        <v>62</v>
      </c>
      <c r="AD48" s="22" t="s">
        <v>62</v>
      </c>
      <c r="AE48" s="22" t="s">
        <v>62</v>
      </c>
      <c r="AF48" s="22" t="s">
        <v>67</v>
      </c>
      <c r="AG48" s="22" t="s">
        <v>67</v>
      </c>
      <c r="AH48" s="22"/>
      <c r="AI48" s="22" t="s">
        <v>67</v>
      </c>
      <c r="AJ48" s="22" t="s">
        <v>67</v>
      </c>
      <c r="AK48" s="22" t="s">
        <v>67</v>
      </c>
      <c r="AL48" s="22" t="s">
        <v>67</v>
      </c>
      <c r="AM48" s="22" t="s">
        <v>67</v>
      </c>
      <c r="AN48" s="22"/>
      <c r="AO48" s="22" t="s">
        <v>67</v>
      </c>
      <c r="AP48" s="22" t="s">
        <v>67</v>
      </c>
      <c r="AQ48" s="22" t="s">
        <v>67</v>
      </c>
    </row>
    <row r="49" spans="1:43">
      <c r="A49" s="12" t="s">
        <v>107</v>
      </c>
      <c r="B49" s="14"/>
      <c r="C49" s="14"/>
      <c r="D49" s="14"/>
      <c r="E49" s="14"/>
      <c r="F49" s="14"/>
      <c r="G49" s="15" t="s">
        <v>62</v>
      </c>
      <c r="H49" s="15" t="s">
        <v>62</v>
      </c>
      <c r="I49" s="14"/>
      <c r="J49" s="14"/>
      <c r="K49" s="14"/>
      <c r="L49" s="14"/>
      <c r="M49" s="15" t="s">
        <v>62</v>
      </c>
      <c r="N49" s="15" t="s">
        <v>62</v>
      </c>
      <c r="O49" s="15" t="s">
        <v>62</v>
      </c>
      <c r="P49" s="16"/>
      <c r="Q49" s="15" t="s">
        <v>62</v>
      </c>
      <c r="R49" s="15" t="s">
        <v>62</v>
      </c>
      <c r="S49" s="15" t="s">
        <v>62</v>
      </c>
      <c r="T49" s="13" t="s">
        <v>62</v>
      </c>
      <c r="U49" s="13" t="s">
        <v>62</v>
      </c>
      <c r="V49" s="14"/>
      <c r="W49" s="13" t="s">
        <v>62</v>
      </c>
      <c r="X49" s="13" t="s">
        <v>62</v>
      </c>
      <c r="Y49" s="13" t="s">
        <v>62</v>
      </c>
      <c r="Z49" s="22" t="s">
        <v>62</v>
      </c>
      <c r="AA49" s="22" t="s">
        <v>62</v>
      </c>
      <c r="AB49" s="22"/>
      <c r="AC49" s="22" t="s">
        <v>62</v>
      </c>
      <c r="AD49" s="22" t="s">
        <v>62</v>
      </c>
      <c r="AE49" s="22" t="s">
        <v>62</v>
      </c>
      <c r="AF49" s="22" t="s">
        <v>67</v>
      </c>
      <c r="AG49" s="22" t="s">
        <v>67</v>
      </c>
      <c r="AH49" s="22"/>
      <c r="AI49" s="22" t="s">
        <v>67</v>
      </c>
      <c r="AJ49" s="22" t="s">
        <v>67</v>
      </c>
      <c r="AK49" s="22" t="s">
        <v>67</v>
      </c>
      <c r="AL49" s="22" t="s">
        <v>67</v>
      </c>
      <c r="AM49" s="22" t="s">
        <v>67</v>
      </c>
      <c r="AN49" s="22"/>
      <c r="AO49" s="22" t="s">
        <v>67</v>
      </c>
      <c r="AP49" s="22" t="s">
        <v>67</v>
      </c>
      <c r="AQ49" s="22" t="s">
        <v>67</v>
      </c>
    </row>
    <row r="50" spans="1:43" ht="31.5">
      <c r="A50" s="12" t="s">
        <v>108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</row>
    <row r="51" spans="1:43" ht="31.5">
      <c r="A51" s="12" t="s">
        <v>109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3" t="s">
        <v>62</v>
      </c>
      <c r="U51" s="13" t="s">
        <v>62</v>
      </c>
      <c r="V51" s="14"/>
      <c r="W51" s="13" t="s">
        <v>62</v>
      </c>
      <c r="X51" s="13" t="s">
        <v>62</v>
      </c>
      <c r="Y51" s="13" t="s">
        <v>62</v>
      </c>
      <c r="Z51" s="22" t="s">
        <v>62</v>
      </c>
      <c r="AA51" s="22" t="s">
        <v>62</v>
      </c>
      <c r="AB51" s="23"/>
      <c r="AC51" s="22" t="s">
        <v>62</v>
      </c>
      <c r="AD51" s="22" t="s">
        <v>62</v>
      </c>
      <c r="AE51" s="22" t="s">
        <v>62</v>
      </c>
      <c r="AF51" s="22" t="s">
        <v>67</v>
      </c>
      <c r="AG51" s="22" t="s">
        <v>67</v>
      </c>
      <c r="AH51" s="23"/>
      <c r="AI51" s="22" t="s">
        <v>67</v>
      </c>
      <c r="AJ51" s="22" t="s">
        <v>67</v>
      </c>
      <c r="AK51" s="22" t="s">
        <v>67</v>
      </c>
      <c r="AL51" s="22" t="s">
        <v>67</v>
      </c>
      <c r="AM51" s="22" t="s">
        <v>67</v>
      </c>
      <c r="AN51" s="23"/>
      <c r="AO51" s="22" t="s">
        <v>67</v>
      </c>
      <c r="AP51" s="22" t="s">
        <v>67</v>
      </c>
      <c r="AQ51" s="22" t="s">
        <v>67</v>
      </c>
    </row>
    <row r="52" spans="1:43" ht="63">
      <c r="A52" s="12" t="s">
        <v>110</v>
      </c>
      <c r="B52" s="15" t="s">
        <v>62</v>
      </c>
      <c r="C52" s="15" t="s">
        <v>62</v>
      </c>
      <c r="D52" s="14"/>
      <c r="E52" s="14"/>
      <c r="F52" s="13"/>
      <c r="G52" s="13"/>
      <c r="H52" s="14" t="s">
        <v>62</v>
      </c>
      <c r="I52" s="14" t="s">
        <v>62</v>
      </c>
      <c r="J52" s="14"/>
      <c r="K52" s="14"/>
      <c r="L52" s="14"/>
      <c r="M52" s="14"/>
      <c r="N52" s="13" t="s">
        <v>62</v>
      </c>
      <c r="O52" s="13" t="s">
        <v>62</v>
      </c>
      <c r="P52" s="14"/>
      <c r="Q52" s="13"/>
      <c r="R52" s="13"/>
      <c r="S52" s="13" t="s">
        <v>62</v>
      </c>
      <c r="T52" s="13" t="s">
        <v>62</v>
      </c>
      <c r="U52" s="13" t="s">
        <v>62</v>
      </c>
      <c r="V52" s="14"/>
      <c r="W52" s="13"/>
      <c r="X52" s="13" t="s">
        <v>62</v>
      </c>
      <c r="Y52" s="13" t="s">
        <v>62</v>
      </c>
      <c r="Z52" s="22" t="s">
        <v>62</v>
      </c>
      <c r="AA52" s="22" t="s">
        <v>62</v>
      </c>
      <c r="AB52" s="23"/>
      <c r="AC52" s="22" t="s">
        <v>62</v>
      </c>
      <c r="AD52" s="22" t="s">
        <v>62</v>
      </c>
      <c r="AE52" s="22" t="s">
        <v>62</v>
      </c>
      <c r="AF52" s="22" t="s">
        <v>67</v>
      </c>
      <c r="AG52" s="22" t="s">
        <v>67</v>
      </c>
      <c r="AH52" s="23"/>
      <c r="AI52" s="22" t="s">
        <v>67</v>
      </c>
      <c r="AJ52" s="22" t="s">
        <v>67</v>
      </c>
      <c r="AK52" s="22" t="s">
        <v>67</v>
      </c>
      <c r="AL52" s="22" t="s">
        <v>67</v>
      </c>
      <c r="AM52" s="22" t="s">
        <v>67</v>
      </c>
      <c r="AN52" s="23"/>
      <c r="AO52" s="22" t="s">
        <v>67</v>
      </c>
      <c r="AP52" s="22" t="s">
        <v>67</v>
      </c>
      <c r="AQ52" s="22" t="s">
        <v>67</v>
      </c>
    </row>
    <row r="53" spans="1:43" ht="47.25">
      <c r="A53" s="12" t="s">
        <v>111</v>
      </c>
      <c r="B53" s="15" t="s">
        <v>62</v>
      </c>
      <c r="C53" s="15" t="s">
        <v>62</v>
      </c>
      <c r="D53" s="14"/>
      <c r="E53" s="14"/>
      <c r="F53" s="13"/>
      <c r="G53" s="13"/>
      <c r="H53" s="14" t="s">
        <v>62</v>
      </c>
      <c r="I53" s="14" t="s">
        <v>62</v>
      </c>
      <c r="J53" s="14"/>
      <c r="K53" s="14"/>
      <c r="L53" s="14"/>
      <c r="M53" s="14"/>
      <c r="N53" s="13" t="s">
        <v>62</v>
      </c>
      <c r="O53" s="13" t="s">
        <v>62</v>
      </c>
      <c r="P53" s="14"/>
      <c r="Q53" s="13"/>
      <c r="R53" s="13"/>
      <c r="S53" s="13" t="s">
        <v>62</v>
      </c>
      <c r="T53" s="13" t="s">
        <v>62</v>
      </c>
      <c r="U53" s="13" t="s">
        <v>62</v>
      </c>
      <c r="V53" s="14"/>
      <c r="W53" s="13"/>
      <c r="X53" s="13" t="s">
        <v>62</v>
      </c>
      <c r="Y53" s="13" t="s">
        <v>62</v>
      </c>
      <c r="Z53" s="22" t="s">
        <v>62</v>
      </c>
      <c r="AA53" s="22" t="s">
        <v>62</v>
      </c>
      <c r="AB53" s="23"/>
      <c r="AC53" s="22" t="s">
        <v>62</v>
      </c>
      <c r="AD53" s="22" t="s">
        <v>62</v>
      </c>
      <c r="AE53" s="22" t="s">
        <v>62</v>
      </c>
      <c r="AF53" s="22" t="s">
        <v>67</v>
      </c>
      <c r="AG53" s="22" t="s">
        <v>67</v>
      </c>
      <c r="AH53" s="23"/>
      <c r="AI53" s="22" t="s">
        <v>67</v>
      </c>
      <c r="AJ53" s="22" t="s">
        <v>67</v>
      </c>
      <c r="AK53" s="22" t="s">
        <v>67</v>
      </c>
      <c r="AL53" s="22" t="s">
        <v>67</v>
      </c>
      <c r="AM53" s="22" t="s">
        <v>67</v>
      </c>
      <c r="AN53" s="23"/>
      <c r="AO53" s="22" t="s">
        <v>67</v>
      </c>
      <c r="AP53" s="22" t="s">
        <v>67</v>
      </c>
      <c r="AQ53" s="22" t="s">
        <v>67</v>
      </c>
    </row>
    <row r="54" spans="1:43" ht="47.25">
      <c r="A54" s="12" t="s">
        <v>112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spans="1:43" ht="47.25">
      <c r="A55" s="12" t="s">
        <v>113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22"/>
      <c r="AA55" s="22"/>
      <c r="AB55" s="23"/>
      <c r="AC55" s="22"/>
      <c r="AD55" s="22"/>
      <c r="AE55" s="22"/>
      <c r="AF55" s="22"/>
      <c r="AG55" s="22"/>
      <c r="AH55" s="23"/>
      <c r="AI55" s="22"/>
      <c r="AJ55" s="22"/>
      <c r="AK55" s="22"/>
      <c r="AL55" s="22"/>
      <c r="AM55" s="22"/>
      <c r="AN55" s="23"/>
      <c r="AO55" s="22"/>
      <c r="AP55" s="22"/>
      <c r="AQ55" s="22"/>
    </row>
    <row r="56" spans="1:43" ht="31.5">
      <c r="A56" s="12" t="s">
        <v>114</v>
      </c>
      <c r="B56" s="13">
        <v>8591606</v>
      </c>
      <c r="C56" s="13">
        <v>392586</v>
      </c>
      <c r="D56" s="13">
        <v>3640</v>
      </c>
      <c r="E56" s="13">
        <v>7833748</v>
      </c>
      <c r="F56" s="13">
        <v>104929</v>
      </c>
      <c r="G56" s="13">
        <v>253532</v>
      </c>
      <c r="H56" s="13">
        <v>8003073</v>
      </c>
      <c r="I56" s="13">
        <v>390619</v>
      </c>
      <c r="J56" s="14"/>
      <c r="K56" s="13">
        <v>7241598</v>
      </c>
      <c r="L56" s="13">
        <v>111132</v>
      </c>
      <c r="M56" s="13">
        <v>259724</v>
      </c>
      <c r="N56" s="13">
        <v>7840966</v>
      </c>
      <c r="O56" s="13">
        <v>330816</v>
      </c>
      <c r="P56" s="13">
        <v>4266</v>
      </c>
      <c r="Q56" s="13">
        <v>7234737</v>
      </c>
      <c r="R56" s="13">
        <v>106264</v>
      </c>
      <c r="S56" s="13">
        <v>169149</v>
      </c>
      <c r="T56" s="13">
        <v>15539521</v>
      </c>
      <c r="U56" s="13">
        <v>390786</v>
      </c>
      <c r="V56" s="13">
        <v>4266</v>
      </c>
      <c r="W56" s="13">
        <v>14741480</v>
      </c>
      <c r="X56" s="13">
        <v>138976</v>
      </c>
      <c r="Y56" s="13">
        <v>212129</v>
      </c>
      <c r="Z56" s="21">
        <v>15936057</v>
      </c>
      <c r="AA56" s="21">
        <v>396909</v>
      </c>
      <c r="AB56" s="22" t="s">
        <v>62</v>
      </c>
      <c r="AC56" s="21">
        <v>14726211</v>
      </c>
      <c r="AD56" s="21">
        <v>508939</v>
      </c>
      <c r="AE56" s="21">
        <v>238395</v>
      </c>
      <c r="AF56" s="21">
        <v>12308151</v>
      </c>
      <c r="AG56" s="21">
        <v>406424</v>
      </c>
      <c r="AH56" s="22"/>
      <c r="AI56" s="21">
        <v>10711870</v>
      </c>
      <c r="AJ56" s="21">
        <v>791907</v>
      </c>
      <c r="AK56" s="21">
        <v>388497</v>
      </c>
      <c r="AL56" s="21">
        <v>12860946</v>
      </c>
      <c r="AM56" s="21">
        <v>405936</v>
      </c>
      <c r="AN56" s="22" t="s">
        <v>67</v>
      </c>
      <c r="AO56" s="21">
        <v>10786396</v>
      </c>
      <c r="AP56" s="21">
        <v>1271968</v>
      </c>
      <c r="AQ56" s="21">
        <v>345154</v>
      </c>
    </row>
    <row r="57" spans="1:43" ht="31.5">
      <c r="A57" s="12" t="s">
        <v>115</v>
      </c>
      <c r="B57" s="13"/>
      <c r="C57" s="14"/>
      <c r="D57" s="14"/>
      <c r="E57" s="14"/>
      <c r="F57" s="13"/>
      <c r="G57" s="14"/>
      <c r="H57" s="14"/>
      <c r="I57" s="14"/>
      <c r="J57" s="14"/>
      <c r="K57" s="14"/>
      <c r="L57" s="14"/>
      <c r="M57" s="14"/>
      <c r="N57" s="13">
        <v>29257</v>
      </c>
      <c r="O57" s="13">
        <v>4934</v>
      </c>
      <c r="P57" s="14"/>
      <c r="Q57" s="14"/>
      <c r="R57" s="13"/>
      <c r="S57" s="13">
        <v>23679</v>
      </c>
      <c r="T57" s="13">
        <v>40439</v>
      </c>
      <c r="U57" s="13">
        <v>4934</v>
      </c>
      <c r="V57" s="14"/>
      <c r="W57" s="14"/>
      <c r="X57" s="13"/>
      <c r="Y57" s="13">
        <v>34861</v>
      </c>
      <c r="Z57" s="22" t="s">
        <v>62</v>
      </c>
      <c r="AA57" s="22" t="s">
        <v>62</v>
      </c>
      <c r="AB57" s="22"/>
      <c r="AC57" s="22"/>
      <c r="AD57" s="22" t="s">
        <v>62</v>
      </c>
      <c r="AE57" s="22" t="s">
        <v>62</v>
      </c>
      <c r="AF57" s="22" t="s">
        <v>67</v>
      </c>
      <c r="AG57" s="22" t="s">
        <v>67</v>
      </c>
      <c r="AH57" s="22"/>
      <c r="AI57" s="22"/>
      <c r="AJ57" s="22" t="s">
        <v>67</v>
      </c>
      <c r="AK57" s="22" t="s">
        <v>67</v>
      </c>
      <c r="AL57" s="22" t="s">
        <v>67</v>
      </c>
      <c r="AM57" s="22" t="s">
        <v>67</v>
      </c>
      <c r="AN57" s="22"/>
      <c r="AO57" s="22"/>
      <c r="AP57" s="22" t="s">
        <v>67</v>
      </c>
      <c r="AQ57" s="22" t="s">
        <v>67</v>
      </c>
    </row>
    <row r="58" spans="1:43">
      <c r="A58" s="12" t="s">
        <v>116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22"/>
      <c r="AA58" s="22"/>
      <c r="AB58" s="23"/>
      <c r="AC58" s="22"/>
      <c r="AD58" s="22"/>
      <c r="AE58" s="22"/>
      <c r="AF58" s="22"/>
      <c r="AG58" s="22"/>
      <c r="AH58" s="23"/>
      <c r="AI58" s="22"/>
      <c r="AJ58" s="22"/>
      <c r="AK58" s="22"/>
      <c r="AL58" s="22"/>
      <c r="AM58" s="22"/>
      <c r="AN58" s="23"/>
      <c r="AO58" s="22"/>
      <c r="AP58" s="22"/>
      <c r="AQ58" s="22"/>
    </row>
    <row r="59" spans="1:43" ht="31.5">
      <c r="A59" s="12" t="s">
        <v>117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22"/>
      <c r="AA59" s="22"/>
      <c r="AB59" s="23"/>
      <c r="AC59" s="23"/>
      <c r="AD59" s="22"/>
      <c r="AE59" s="22"/>
      <c r="AF59" s="22"/>
      <c r="AG59" s="22"/>
      <c r="AH59" s="23"/>
      <c r="AI59" s="23"/>
      <c r="AJ59" s="22"/>
      <c r="AK59" s="22"/>
      <c r="AL59" s="22"/>
      <c r="AM59" s="22"/>
      <c r="AN59" s="23"/>
      <c r="AO59" s="23"/>
      <c r="AP59" s="22"/>
      <c r="AQ59" s="22"/>
    </row>
    <row r="60" spans="1:43" ht="47.25">
      <c r="A60" s="12" t="s">
        <v>118</v>
      </c>
      <c r="B60" s="13">
        <v>8585795</v>
      </c>
      <c r="C60" s="13">
        <v>391127</v>
      </c>
      <c r="D60" s="13">
        <v>3640</v>
      </c>
      <c r="E60" s="13">
        <v>7833748</v>
      </c>
      <c r="F60" s="13">
        <v>103991</v>
      </c>
      <c r="G60" s="13">
        <v>250118</v>
      </c>
      <c r="H60" s="13">
        <v>7997262</v>
      </c>
      <c r="I60" s="13">
        <v>389160</v>
      </c>
      <c r="J60" s="14"/>
      <c r="K60" s="13">
        <v>7241598</v>
      </c>
      <c r="L60" s="13">
        <v>111132</v>
      </c>
      <c r="M60" s="13">
        <v>256310</v>
      </c>
      <c r="N60" s="13">
        <v>7806417</v>
      </c>
      <c r="O60" s="13">
        <v>324423</v>
      </c>
      <c r="P60" s="13">
        <v>4266</v>
      </c>
      <c r="Q60" s="13">
        <v>7234737</v>
      </c>
      <c r="R60" s="13">
        <v>106264</v>
      </c>
      <c r="S60" s="13">
        <v>142056</v>
      </c>
      <c r="T60" s="13">
        <v>15493813</v>
      </c>
      <c r="U60" s="13">
        <v>384393</v>
      </c>
      <c r="V60" s="13">
        <v>4266</v>
      </c>
      <c r="W60" s="13">
        <v>14741480</v>
      </c>
      <c r="X60" s="13">
        <v>137936</v>
      </c>
      <c r="Y60" s="13">
        <v>173854</v>
      </c>
      <c r="Z60" s="21">
        <v>15880584</v>
      </c>
      <c r="AA60" s="21">
        <v>390516</v>
      </c>
      <c r="AB60" s="22" t="s">
        <v>62</v>
      </c>
      <c r="AC60" s="21">
        <v>14726211</v>
      </c>
      <c r="AD60" s="21">
        <v>507899</v>
      </c>
      <c r="AE60" s="21">
        <v>190355</v>
      </c>
      <c r="AF60" s="21">
        <v>12245344</v>
      </c>
      <c r="AG60" s="21">
        <v>402304</v>
      </c>
      <c r="AH60" s="22" t="s">
        <v>67</v>
      </c>
      <c r="AI60" s="21">
        <v>10711870</v>
      </c>
      <c r="AJ60" s="21">
        <v>790485</v>
      </c>
      <c r="AK60" s="21">
        <v>331232</v>
      </c>
      <c r="AL60" s="21">
        <v>12790853</v>
      </c>
      <c r="AM60" s="21">
        <v>402211</v>
      </c>
      <c r="AN60" s="22" t="s">
        <v>67</v>
      </c>
      <c r="AO60" s="21">
        <v>10786396</v>
      </c>
      <c r="AP60" s="21">
        <v>1270037</v>
      </c>
      <c r="AQ60" s="21">
        <v>280717</v>
      </c>
    </row>
    <row r="61" spans="1:43" ht="31.5">
      <c r="A61" s="12" t="s">
        <v>119</v>
      </c>
      <c r="B61" s="13">
        <v>5362</v>
      </c>
      <c r="C61" s="13">
        <v>1459</v>
      </c>
      <c r="D61" s="14"/>
      <c r="E61" s="14"/>
      <c r="F61" s="13"/>
      <c r="G61" s="13">
        <v>3414</v>
      </c>
      <c r="H61" s="14"/>
      <c r="I61" s="14"/>
      <c r="J61" s="14"/>
      <c r="K61" s="14"/>
      <c r="L61" s="14"/>
      <c r="M61" s="14"/>
      <c r="N61" s="13">
        <v>5292</v>
      </c>
      <c r="O61" s="13">
        <v>1459</v>
      </c>
      <c r="P61" s="14"/>
      <c r="Q61" s="14"/>
      <c r="R61" s="13"/>
      <c r="S61" s="13">
        <v>3414</v>
      </c>
      <c r="T61" s="13">
        <v>5269</v>
      </c>
      <c r="U61" s="13">
        <v>1459</v>
      </c>
      <c r="V61" s="14"/>
      <c r="W61" s="14"/>
      <c r="X61" s="13" t="s">
        <v>62</v>
      </c>
      <c r="Y61" s="13">
        <v>3414</v>
      </c>
      <c r="Z61" s="22" t="s">
        <v>62</v>
      </c>
      <c r="AA61" s="22" t="s">
        <v>62</v>
      </c>
      <c r="AB61" s="23"/>
      <c r="AC61" s="22"/>
      <c r="AD61" s="22" t="s">
        <v>62</v>
      </c>
      <c r="AE61" s="22" t="s">
        <v>62</v>
      </c>
      <c r="AF61" s="22" t="s">
        <v>67</v>
      </c>
      <c r="AG61" s="22" t="s">
        <v>67</v>
      </c>
      <c r="AH61" s="23"/>
      <c r="AI61" s="22"/>
      <c r="AJ61" s="22" t="s">
        <v>67</v>
      </c>
      <c r="AK61" s="22" t="s">
        <v>67</v>
      </c>
      <c r="AL61" s="22" t="s">
        <v>67</v>
      </c>
      <c r="AM61" s="22" t="s">
        <v>67</v>
      </c>
      <c r="AN61" s="23"/>
      <c r="AO61" s="22"/>
      <c r="AP61" s="22" t="s">
        <v>67</v>
      </c>
      <c r="AQ61" s="22" t="s">
        <v>67</v>
      </c>
    </row>
    <row r="62" spans="1:43" ht="47.25">
      <c r="A62" s="12" t="s">
        <v>120</v>
      </c>
      <c r="B62" s="13">
        <v>95471</v>
      </c>
      <c r="C62" s="13">
        <v>24576</v>
      </c>
      <c r="D62" s="14"/>
      <c r="E62" s="13">
        <v>46460</v>
      </c>
      <c r="F62" s="13">
        <v>11113</v>
      </c>
      <c r="G62" s="13">
        <v>8122</v>
      </c>
      <c r="H62" s="13">
        <v>93474</v>
      </c>
      <c r="I62" s="13">
        <v>25215</v>
      </c>
      <c r="J62" s="14"/>
      <c r="K62" s="13">
        <v>46906</v>
      </c>
      <c r="L62" s="13">
        <v>13461</v>
      </c>
      <c r="M62" s="13">
        <v>7692</v>
      </c>
      <c r="N62" s="13">
        <v>22396</v>
      </c>
      <c r="O62" s="13">
        <v>7526</v>
      </c>
      <c r="P62" s="14"/>
      <c r="Q62" s="13">
        <v>10176</v>
      </c>
      <c r="R62" s="13">
        <v>3855</v>
      </c>
      <c r="S62" s="13">
        <v>760</v>
      </c>
      <c r="T62" s="13">
        <v>25212</v>
      </c>
      <c r="U62" s="13">
        <v>9186</v>
      </c>
      <c r="V62" s="14"/>
      <c r="W62" s="13">
        <v>10378</v>
      </c>
      <c r="X62" s="13">
        <v>5648</v>
      </c>
      <c r="Y62" s="13">
        <v>1041</v>
      </c>
      <c r="Z62" s="21">
        <v>25628</v>
      </c>
      <c r="AA62" s="21">
        <v>9568</v>
      </c>
      <c r="AB62" s="22"/>
      <c r="AC62" s="21">
        <v>10378</v>
      </c>
      <c r="AD62" s="21">
        <v>5630</v>
      </c>
      <c r="AE62" s="22" t="s">
        <v>62</v>
      </c>
      <c r="AF62" s="21">
        <v>27614</v>
      </c>
      <c r="AG62" s="21">
        <v>10873</v>
      </c>
      <c r="AI62" s="22" t="s">
        <v>67</v>
      </c>
      <c r="AJ62" s="21">
        <v>4892</v>
      </c>
      <c r="AK62" s="22" t="s">
        <v>67</v>
      </c>
      <c r="AL62" s="21">
        <v>30094</v>
      </c>
      <c r="AM62" s="21">
        <v>16577</v>
      </c>
      <c r="AO62" s="22" t="s">
        <v>67</v>
      </c>
      <c r="AP62" s="21">
        <v>6749</v>
      </c>
      <c r="AQ62" s="22" t="s">
        <v>67</v>
      </c>
    </row>
    <row r="63" spans="1:43" ht="31.5">
      <c r="A63" s="12" t="s">
        <v>121</v>
      </c>
      <c r="B63" s="13">
        <v>95471</v>
      </c>
      <c r="C63" s="13">
        <v>24576</v>
      </c>
      <c r="D63" s="14"/>
      <c r="E63" s="13">
        <v>46460</v>
      </c>
      <c r="F63" s="13">
        <v>11113</v>
      </c>
      <c r="G63" s="13">
        <v>8122</v>
      </c>
      <c r="H63" s="13">
        <v>93474</v>
      </c>
      <c r="I63" s="13">
        <v>25215</v>
      </c>
      <c r="J63" s="14"/>
      <c r="K63" s="13">
        <v>46906</v>
      </c>
      <c r="L63" s="13">
        <v>13461</v>
      </c>
      <c r="M63" s="13">
        <v>7692</v>
      </c>
      <c r="N63" s="13">
        <v>21198</v>
      </c>
      <c r="O63" s="13">
        <v>7526</v>
      </c>
      <c r="P63" s="14"/>
      <c r="Q63" s="13">
        <v>10176</v>
      </c>
      <c r="R63" s="13">
        <v>2736</v>
      </c>
      <c r="S63" s="13">
        <v>760</v>
      </c>
      <c r="T63" s="13">
        <v>23743</v>
      </c>
      <c r="U63" s="13">
        <v>9186</v>
      </c>
      <c r="V63" s="14"/>
      <c r="W63" s="13">
        <v>10378</v>
      </c>
      <c r="X63" s="13">
        <v>4418</v>
      </c>
      <c r="Y63" s="13">
        <v>1041</v>
      </c>
      <c r="Z63" s="22" t="s">
        <v>62</v>
      </c>
      <c r="AA63" s="21">
        <v>9568</v>
      </c>
      <c r="AB63" s="22"/>
      <c r="AC63" s="21">
        <v>10378</v>
      </c>
      <c r="AD63" s="22" t="s">
        <v>62</v>
      </c>
      <c r="AE63" s="22" t="s">
        <v>62</v>
      </c>
      <c r="AF63" s="22">
        <v>27614</v>
      </c>
      <c r="AG63" s="21">
        <v>10873</v>
      </c>
      <c r="AH63" s="22"/>
      <c r="AI63" s="22" t="s">
        <v>67</v>
      </c>
      <c r="AJ63" s="22">
        <v>4892</v>
      </c>
      <c r="AK63" s="22" t="s">
        <v>67</v>
      </c>
      <c r="AL63" s="22">
        <v>30094</v>
      </c>
      <c r="AM63" s="21">
        <v>16577</v>
      </c>
      <c r="AN63" s="22"/>
      <c r="AO63" s="22" t="s">
        <v>67</v>
      </c>
      <c r="AP63" s="22">
        <v>6749</v>
      </c>
      <c r="AQ63" s="22" t="s">
        <v>67</v>
      </c>
    </row>
    <row r="64" spans="1:43" ht="31.5">
      <c r="A64" s="12" t="s">
        <v>122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3">
        <v>1198</v>
      </c>
      <c r="O64" s="14"/>
      <c r="P64" s="14"/>
      <c r="Q64" s="14"/>
      <c r="R64" s="13">
        <v>1100</v>
      </c>
      <c r="S64" s="13"/>
      <c r="T64" s="13">
        <v>1469</v>
      </c>
      <c r="U64" s="14"/>
      <c r="V64" s="14"/>
      <c r="W64" s="14"/>
      <c r="X64" s="13">
        <v>1230</v>
      </c>
      <c r="Y64" s="14"/>
      <c r="Z64" s="22" t="s">
        <v>62</v>
      </c>
      <c r="AA64" s="22"/>
      <c r="AB64" s="22"/>
      <c r="AC64" s="22"/>
      <c r="AD64" s="22" t="s">
        <v>62</v>
      </c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</row>
    <row r="65" spans="1:43" ht="31.5">
      <c r="A65" s="12" t="s">
        <v>123</v>
      </c>
      <c r="B65" s="13">
        <v>609556</v>
      </c>
      <c r="C65" s="13">
        <v>107123</v>
      </c>
      <c r="D65" s="13">
        <v>1157</v>
      </c>
      <c r="E65" s="13">
        <v>21228</v>
      </c>
      <c r="F65" s="13">
        <v>349508</v>
      </c>
      <c r="G65" s="13">
        <v>26514</v>
      </c>
      <c r="H65" s="13">
        <v>565590</v>
      </c>
      <c r="I65" s="13">
        <v>97324</v>
      </c>
      <c r="J65" s="14"/>
      <c r="K65" s="13">
        <v>20916</v>
      </c>
      <c r="L65" s="13">
        <v>393103</v>
      </c>
      <c r="M65" s="13">
        <v>21783</v>
      </c>
      <c r="N65" s="13">
        <v>629780</v>
      </c>
      <c r="O65" s="13">
        <v>135999</v>
      </c>
      <c r="P65" s="13">
        <v>1157</v>
      </c>
      <c r="Q65" s="13">
        <v>21797</v>
      </c>
      <c r="R65" s="13">
        <v>414079</v>
      </c>
      <c r="S65" s="13">
        <v>25232</v>
      </c>
      <c r="T65" s="13">
        <v>860114</v>
      </c>
      <c r="U65" s="13">
        <v>256206</v>
      </c>
      <c r="V65" s="13">
        <v>1157</v>
      </c>
      <c r="W65" s="13">
        <v>3952</v>
      </c>
      <c r="X65" s="13">
        <v>534768</v>
      </c>
      <c r="Y65" s="13">
        <v>32515</v>
      </c>
      <c r="Z65" s="21">
        <v>984979</v>
      </c>
      <c r="AA65" s="21">
        <v>254718</v>
      </c>
      <c r="AB65" s="22" t="s">
        <v>62</v>
      </c>
      <c r="AC65" s="21">
        <v>3757</v>
      </c>
      <c r="AD65" s="21">
        <v>595839</v>
      </c>
      <c r="AE65" s="21">
        <v>34484</v>
      </c>
      <c r="AF65" s="21">
        <v>706290</v>
      </c>
      <c r="AG65" s="21">
        <v>153570</v>
      </c>
      <c r="AH65" s="22" t="s">
        <v>67</v>
      </c>
      <c r="AI65" s="21">
        <v>3633</v>
      </c>
      <c r="AJ65" s="21">
        <v>454468</v>
      </c>
      <c r="AK65" s="21">
        <v>36449</v>
      </c>
      <c r="AL65" s="21">
        <v>1021809</v>
      </c>
      <c r="AM65" s="21">
        <v>146451</v>
      </c>
      <c r="AN65" s="22" t="s">
        <v>67</v>
      </c>
      <c r="AO65" s="21">
        <v>3558</v>
      </c>
      <c r="AP65" s="21">
        <v>751734</v>
      </c>
      <c r="AQ65" s="21">
        <v>38087</v>
      </c>
    </row>
    <row r="66" spans="1:43">
      <c r="A66" s="12" t="s">
        <v>124</v>
      </c>
      <c r="B66" s="13">
        <v>34138</v>
      </c>
      <c r="C66" s="13">
        <v>9360</v>
      </c>
      <c r="D66" s="14"/>
      <c r="E66" s="13">
        <v>1126</v>
      </c>
      <c r="F66" s="13">
        <v>9671</v>
      </c>
      <c r="G66" s="13">
        <v>13597</v>
      </c>
      <c r="H66" s="13">
        <v>31944</v>
      </c>
      <c r="I66" s="13">
        <v>9144</v>
      </c>
      <c r="J66" s="14"/>
      <c r="K66" s="13">
        <v>1009</v>
      </c>
      <c r="L66" s="13">
        <v>8431</v>
      </c>
      <c r="M66" s="13">
        <v>13360</v>
      </c>
      <c r="N66" s="13">
        <v>43547</v>
      </c>
      <c r="O66" s="13">
        <v>19253</v>
      </c>
      <c r="P66" s="14"/>
      <c r="Q66" s="13">
        <v>1009</v>
      </c>
      <c r="R66" s="13">
        <v>9552</v>
      </c>
      <c r="S66" s="13">
        <v>13733</v>
      </c>
      <c r="T66" s="13">
        <v>55829</v>
      </c>
      <c r="U66" s="13">
        <v>34951</v>
      </c>
      <c r="V66" s="14"/>
      <c r="W66" s="13">
        <v>1009</v>
      </c>
      <c r="X66" s="13">
        <v>6705</v>
      </c>
      <c r="Y66" s="13">
        <v>13164</v>
      </c>
      <c r="Z66" s="21">
        <v>57645</v>
      </c>
      <c r="AA66" s="21">
        <v>35167</v>
      </c>
      <c r="AB66" s="22"/>
      <c r="AC66" s="21">
        <v>1009</v>
      </c>
      <c r="AD66" s="21">
        <v>7329</v>
      </c>
      <c r="AE66" s="21">
        <v>14140</v>
      </c>
      <c r="AF66" s="21">
        <v>41011</v>
      </c>
      <c r="AG66" s="21">
        <v>18180</v>
      </c>
      <c r="AH66" s="22"/>
      <c r="AI66" s="21">
        <v>934</v>
      </c>
      <c r="AJ66" s="21">
        <v>7452</v>
      </c>
      <c r="AK66" s="21">
        <v>14227</v>
      </c>
      <c r="AL66" s="21">
        <v>29385</v>
      </c>
      <c r="AM66" s="21">
        <v>8071</v>
      </c>
      <c r="AN66" s="22"/>
      <c r="AO66" s="21" t="s">
        <v>67</v>
      </c>
      <c r="AP66" s="21">
        <v>6491</v>
      </c>
      <c r="AQ66" s="21">
        <v>13945</v>
      </c>
    </row>
    <row r="67" spans="1:43" ht="63">
      <c r="A67" s="12" t="s">
        <v>125</v>
      </c>
      <c r="B67" s="13">
        <v>151346</v>
      </c>
      <c r="C67" s="13">
        <v>84234</v>
      </c>
      <c r="D67" s="14"/>
      <c r="E67" s="13">
        <v>535</v>
      </c>
      <c r="F67" s="13">
        <v>40342</v>
      </c>
      <c r="G67" s="13">
        <v>3718</v>
      </c>
      <c r="H67" s="13">
        <v>158992</v>
      </c>
      <c r="I67" s="13">
        <v>74651</v>
      </c>
      <c r="J67" s="14"/>
      <c r="K67" s="14"/>
      <c r="L67" s="13">
        <v>55923</v>
      </c>
      <c r="M67" s="13">
        <v>1371</v>
      </c>
      <c r="N67" s="13">
        <v>172041</v>
      </c>
      <c r="O67" s="13">
        <v>74651</v>
      </c>
      <c r="P67" s="14"/>
      <c r="Q67" s="13">
        <v>986</v>
      </c>
      <c r="R67" s="13">
        <v>68335</v>
      </c>
      <c r="S67" s="13">
        <v>1371</v>
      </c>
      <c r="T67" s="13">
        <v>176295</v>
      </c>
      <c r="U67" s="13">
        <v>74651</v>
      </c>
      <c r="V67" s="14"/>
      <c r="W67" s="13">
        <v>2585</v>
      </c>
      <c r="X67" s="13">
        <v>70990</v>
      </c>
      <c r="Y67" s="13">
        <v>1371</v>
      </c>
      <c r="Z67" s="21">
        <v>176738</v>
      </c>
      <c r="AA67" s="21">
        <v>74651</v>
      </c>
      <c r="AB67" s="23"/>
      <c r="AC67" s="22" t="s">
        <v>62</v>
      </c>
      <c r="AD67" s="21">
        <v>71433</v>
      </c>
      <c r="AE67" s="21">
        <v>1371</v>
      </c>
      <c r="AF67" s="21">
        <v>175070</v>
      </c>
      <c r="AG67" s="21">
        <v>74893</v>
      </c>
      <c r="AI67" s="23" t="s">
        <v>67</v>
      </c>
      <c r="AJ67" s="22">
        <v>69981</v>
      </c>
      <c r="AK67" s="21">
        <v>1371</v>
      </c>
      <c r="AL67" s="21">
        <v>177752</v>
      </c>
      <c r="AM67" s="21">
        <v>67649</v>
      </c>
      <c r="AO67" s="23">
        <v>2784</v>
      </c>
      <c r="AP67" s="22">
        <v>71869</v>
      </c>
      <c r="AQ67" s="21" t="s">
        <v>67</v>
      </c>
    </row>
    <row r="68" spans="1:43" ht="31.5">
      <c r="A68" s="12" t="s">
        <v>126</v>
      </c>
      <c r="B68" s="13">
        <v>81441</v>
      </c>
      <c r="C68" s="14"/>
      <c r="D68" s="14"/>
      <c r="E68" s="13">
        <v>19444</v>
      </c>
      <c r="F68" s="13">
        <v>58138</v>
      </c>
      <c r="G68" s="13">
        <v>3810</v>
      </c>
      <c r="H68" s="14"/>
      <c r="I68" s="14"/>
      <c r="J68" s="14"/>
      <c r="K68" s="14"/>
      <c r="L68" s="14"/>
      <c r="M68" s="14"/>
      <c r="N68" s="13">
        <v>109062</v>
      </c>
      <c r="O68" s="13">
        <v>24906</v>
      </c>
      <c r="P68" s="14"/>
      <c r="Q68" s="13">
        <v>19444</v>
      </c>
      <c r="R68" s="13">
        <v>61202</v>
      </c>
      <c r="S68" s="13">
        <v>3510</v>
      </c>
      <c r="T68" s="13">
        <v>95237</v>
      </c>
      <c r="U68" s="13">
        <v>24906</v>
      </c>
      <c r="V68" s="14"/>
      <c r="W68" s="13"/>
      <c r="X68" s="13">
        <v>66821</v>
      </c>
      <c r="Y68" s="13">
        <v>3510</v>
      </c>
      <c r="Z68" s="22" t="s">
        <v>62</v>
      </c>
      <c r="AA68" s="22" t="s">
        <v>62</v>
      </c>
      <c r="AB68" s="23"/>
      <c r="AC68" s="22"/>
      <c r="AD68" s="22" t="s">
        <v>62</v>
      </c>
      <c r="AE68" s="22" t="s">
        <v>62</v>
      </c>
      <c r="AF68" s="22" t="s">
        <v>67</v>
      </c>
      <c r="AG68" s="23" t="s">
        <v>67</v>
      </c>
      <c r="AH68" s="23"/>
      <c r="AI68" s="22"/>
      <c r="AJ68" s="23" t="s">
        <v>67</v>
      </c>
      <c r="AK68" s="23" t="s">
        <v>67</v>
      </c>
      <c r="AL68" s="22" t="s">
        <v>67</v>
      </c>
      <c r="AM68" s="23" t="s">
        <v>67</v>
      </c>
      <c r="AN68" s="23"/>
      <c r="AO68" s="22"/>
      <c r="AP68" s="23" t="s">
        <v>67</v>
      </c>
      <c r="AQ68" s="23" t="s">
        <v>67</v>
      </c>
    </row>
    <row r="69" spans="1:43" ht="31.5">
      <c r="A69" s="12" t="s">
        <v>127</v>
      </c>
      <c r="B69" s="13">
        <v>50592</v>
      </c>
      <c r="C69" s="13">
        <v>1157</v>
      </c>
      <c r="D69" s="13">
        <v>1157</v>
      </c>
      <c r="E69" s="14"/>
      <c r="F69" s="13">
        <v>47854</v>
      </c>
      <c r="G69" s="13">
        <v>1581</v>
      </c>
      <c r="H69" s="14"/>
      <c r="I69" s="14"/>
      <c r="J69" s="14"/>
      <c r="K69" s="14"/>
      <c r="L69" s="14"/>
      <c r="M69" s="14"/>
      <c r="N69" s="13">
        <v>45121</v>
      </c>
      <c r="O69" s="13">
        <v>1157</v>
      </c>
      <c r="P69" s="13">
        <v>1157</v>
      </c>
      <c r="Q69" s="14"/>
      <c r="R69" s="13">
        <v>36000</v>
      </c>
      <c r="S69" s="13">
        <v>1581</v>
      </c>
      <c r="T69" s="13">
        <v>49016</v>
      </c>
      <c r="U69" s="13">
        <v>1157</v>
      </c>
      <c r="V69" s="14"/>
      <c r="W69" s="13">
        <v>1157</v>
      </c>
      <c r="X69" s="13">
        <v>46278</v>
      </c>
      <c r="Y69" s="13">
        <v>1581</v>
      </c>
      <c r="Z69" s="22" t="s">
        <v>62</v>
      </c>
      <c r="AA69" s="22" t="s">
        <v>62</v>
      </c>
      <c r="AB69" s="23" t="s">
        <v>62</v>
      </c>
      <c r="AC69" s="22"/>
      <c r="AD69" s="22" t="s">
        <v>62</v>
      </c>
      <c r="AE69" s="22" t="s">
        <v>62</v>
      </c>
      <c r="AF69" s="22" t="s">
        <v>67</v>
      </c>
      <c r="AG69" s="22" t="s">
        <v>67</v>
      </c>
      <c r="AH69" s="22" t="s">
        <v>67</v>
      </c>
      <c r="AI69" s="22"/>
      <c r="AJ69" s="22" t="s">
        <v>67</v>
      </c>
      <c r="AK69" s="22" t="s">
        <v>67</v>
      </c>
      <c r="AL69" s="22" t="s">
        <v>67</v>
      </c>
      <c r="AM69" s="22" t="s">
        <v>67</v>
      </c>
      <c r="AN69" s="22" t="s">
        <v>67</v>
      </c>
      <c r="AO69" s="22"/>
      <c r="AP69" s="22" t="s">
        <v>67</v>
      </c>
      <c r="AQ69" s="22" t="s">
        <v>67</v>
      </c>
    </row>
    <row r="70" spans="1:43" ht="78.75">
      <c r="A70" s="12" t="s">
        <v>128</v>
      </c>
      <c r="B70" s="13">
        <v>54136</v>
      </c>
      <c r="C70" s="14"/>
      <c r="D70" s="14"/>
      <c r="E70" s="14"/>
      <c r="F70" s="13">
        <v>54070</v>
      </c>
      <c r="G70" s="14"/>
      <c r="H70" s="14"/>
      <c r="I70" s="14"/>
      <c r="J70" s="14"/>
      <c r="K70" s="14"/>
      <c r="L70" s="14"/>
      <c r="M70" s="14"/>
      <c r="N70" s="13">
        <v>81</v>
      </c>
      <c r="O70" s="14"/>
      <c r="P70" s="14"/>
      <c r="Q70" s="14"/>
      <c r="R70" s="14"/>
      <c r="S70" s="14"/>
      <c r="T70" s="13">
        <v>107080</v>
      </c>
      <c r="U70" s="14"/>
      <c r="V70" s="14"/>
      <c r="W70" s="14"/>
      <c r="X70" s="14"/>
      <c r="Y70" s="14"/>
      <c r="Z70" s="22" t="s">
        <v>62</v>
      </c>
      <c r="AA70" s="22"/>
      <c r="AB70" s="23"/>
      <c r="AC70" s="22"/>
      <c r="AD70" s="22" t="s">
        <v>62</v>
      </c>
      <c r="AE70" s="22"/>
      <c r="AF70" s="22" t="s">
        <v>67</v>
      </c>
      <c r="AG70" s="22"/>
      <c r="AH70" s="23"/>
      <c r="AI70" s="22"/>
      <c r="AJ70" s="22" t="s">
        <v>67</v>
      </c>
      <c r="AK70" s="22"/>
      <c r="AL70" s="27" t="s">
        <v>67</v>
      </c>
      <c r="AM70" s="22" t="s">
        <v>67</v>
      </c>
      <c r="AN70" s="23"/>
      <c r="AO70" s="22"/>
      <c r="AP70" s="22" t="s">
        <v>67</v>
      </c>
      <c r="AQ70" s="22"/>
    </row>
    <row r="71" spans="1:43" ht="31.5">
      <c r="A71" s="12" t="s">
        <v>129</v>
      </c>
      <c r="B71" s="13">
        <v>237903</v>
      </c>
      <c r="C71" s="13">
        <v>12372</v>
      </c>
      <c r="D71" s="14"/>
      <c r="E71" s="13">
        <v>123</v>
      </c>
      <c r="F71" s="13">
        <v>139433</v>
      </c>
      <c r="G71" s="13">
        <v>3808</v>
      </c>
      <c r="H71" s="14"/>
      <c r="I71" s="14"/>
      <c r="J71" s="14"/>
      <c r="K71" s="14"/>
      <c r="L71" s="14"/>
      <c r="M71" s="14"/>
      <c r="N71" s="13">
        <v>259928</v>
      </c>
      <c r="O71" s="13">
        <v>16032</v>
      </c>
      <c r="P71" s="14"/>
      <c r="Q71" s="13"/>
      <c r="R71" s="13">
        <v>238859</v>
      </c>
      <c r="S71" s="13">
        <v>5037</v>
      </c>
      <c r="T71" s="13">
        <v>376657</v>
      </c>
      <c r="U71" s="13">
        <v>120541</v>
      </c>
      <c r="V71" s="14"/>
      <c r="W71" s="13"/>
      <c r="X71" s="13">
        <v>243227</v>
      </c>
      <c r="Y71" s="13">
        <v>12889</v>
      </c>
      <c r="Z71" s="21">
        <v>476916</v>
      </c>
      <c r="AA71" s="21">
        <v>118837</v>
      </c>
      <c r="AB71" s="22"/>
      <c r="AC71" s="22" t="s">
        <v>62</v>
      </c>
      <c r="AD71" s="21">
        <v>280526</v>
      </c>
      <c r="AE71" s="21">
        <v>13882</v>
      </c>
      <c r="AF71" s="21">
        <v>236287</v>
      </c>
      <c r="AG71" s="21">
        <v>34434</v>
      </c>
      <c r="AH71" s="22"/>
      <c r="AI71" s="22" t="s">
        <v>67</v>
      </c>
      <c r="AJ71" s="21">
        <v>160963</v>
      </c>
      <c r="AK71" s="21">
        <v>14879</v>
      </c>
      <c r="AL71" s="21">
        <v>435575</v>
      </c>
      <c r="AM71" s="21">
        <v>34267</v>
      </c>
      <c r="AN71" s="22"/>
      <c r="AO71" s="22" t="s">
        <v>67</v>
      </c>
      <c r="AP71" s="21">
        <v>337309</v>
      </c>
      <c r="AQ71" s="21">
        <v>16996</v>
      </c>
    </row>
    <row r="72" spans="1:43" ht="31.5">
      <c r="A72" s="12" t="s">
        <v>130</v>
      </c>
      <c r="B72" s="13">
        <v>62607</v>
      </c>
      <c r="C72" s="13">
        <v>2663</v>
      </c>
      <c r="D72" s="14"/>
      <c r="E72" s="13">
        <v>2241</v>
      </c>
      <c r="F72" s="13">
        <v>9521</v>
      </c>
      <c r="G72" s="13">
        <v>48138</v>
      </c>
      <c r="H72" s="13">
        <v>75766</v>
      </c>
      <c r="I72" s="14"/>
      <c r="J72" s="14"/>
      <c r="K72" s="14"/>
      <c r="L72" s="13">
        <v>10650</v>
      </c>
      <c r="M72" s="13">
        <v>59459</v>
      </c>
      <c r="N72" s="13">
        <v>75806</v>
      </c>
      <c r="O72" s="13">
        <v>5000</v>
      </c>
      <c r="P72" s="14"/>
      <c r="Q72" s="14">
        <v>1000</v>
      </c>
      <c r="R72" s="13">
        <v>11584</v>
      </c>
      <c r="S72" s="14">
        <v>58000</v>
      </c>
      <c r="T72" s="13">
        <v>85237</v>
      </c>
      <c r="U72" s="13">
        <v>4752</v>
      </c>
      <c r="V72" s="14"/>
      <c r="W72" s="13">
        <v>1053</v>
      </c>
      <c r="X72" s="13">
        <v>18704</v>
      </c>
      <c r="Y72" s="13">
        <v>60625</v>
      </c>
      <c r="Z72" s="21">
        <v>26607</v>
      </c>
      <c r="AA72" s="22" t="s">
        <v>62</v>
      </c>
      <c r="AB72" s="22"/>
      <c r="AC72" s="22" t="s">
        <v>62</v>
      </c>
      <c r="AD72" s="21">
        <v>12747</v>
      </c>
      <c r="AE72" s="21">
        <v>7792</v>
      </c>
      <c r="AF72" s="21">
        <v>20204</v>
      </c>
      <c r="AG72" s="22" t="s">
        <v>67</v>
      </c>
      <c r="AH72" s="22"/>
      <c r="AI72" s="22" t="s">
        <v>67</v>
      </c>
      <c r="AJ72" s="22" t="s">
        <v>67</v>
      </c>
      <c r="AK72" s="21">
        <v>8098</v>
      </c>
      <c r="AL72" s="21">
        <v>22868</v>
      </c>
      <c r="AM72" s="22" t="s">
        <v>67</v>
      </c>
      <c r="AN72" s="22"/>
      <c r="AO72" s="22" t="s">
        <v>67</v>
      </c>
      <c r="AP72" s="22">
        <v>6679</v>
      </c>
      <c r="AQ72" s="21">
        <v>10438</v>
      </c>
    </row>
    <row r="73" spans="1:43" ht="63">
      <c r="A73" s="12" t="s">
        <v>131</v>
      </c>
      <c r="B73" s="13">
        <v>62607</v>
      </c>
      <c r="C73" s="13">
        <v>2663</v>
      </c>
      <c r="D73" s="14"/>
      <c r="E73" s="13">
        <v>2241</v>
      </c>
      <c r="F73" s="13">
        <v>9521</v>
      </c>
      <c r="G73" s="13">
        <v>48138</v>
      </c>
      <c r="H73" s="13">
        <v>75766</v>
      </c>
      <c r="I73" s="14"/>
      <c r="J73" s="14"/>
      <c r="K73" s="14"/>
      <c r="L73" s="13">
        <v>10650</v>
      </c>
      <c r="M73" s="13">
        <v>59459</v>
      </c>
      <c r="N73" s="13">
        <v>75806</v>
      </c>
      <c r="O73" s="13">
        <v>5000</v>
      </c>
      <c r="P73" s="14"/>
      <c r="Q73" s="14">
        <v>1000</v>
      </c>
      <c r="R73" s="13">
        <v>11584</v>
      </c>
      <c r="S73" s="14">
        <v>58000</v>
      </c>
      <c r="T73" s="13">
        <v>85237</v>
      </c>
      <c r="U73" s="13">
        <v>4752</v>
      </c>
      <c r="V73" s="14"/>
      <c r="W73" s="13">
        <v>1053</v>
      </c>
      <c r="X73" s="13">
        <v>18704</v>
      </c>
      <c r="Y73" s="13">
        <v>60625</v>
      </c>
      <c r="Z73" s="21">
        <v>26607</v>
      </c>
      <c r="AA73" s="22" t="s">
        <v>62</v>
      </c>
      <c r="AB73" s="22"/>
      <c r="AC73" s="22" t="s">
        <v>62</v>
      </c>
      <c r="AD73" s="21">
        <v>12747</v>
      </c>
      <c r="AE73" s="21">
        <v>7792</v>
      </c>
      <c r="AF73" s="21">
        <v>20204</v>
      </c>
      <c r="AG73" s="22" t="s">
        <v>67</v>
      </c>
      <c r="AH73" s="22"/>
      <c r="AI73" s="22" t="s">
        <v>67</v>
      </c>
      <c r="AJ73" s="21" t="s">
        <v>67</v>
      </c>
      <c r="AK73" s="21">
        <v>8098</v>
      </c>
      <c r="AL73" s="21">
        <v>22868</v>
      </c>
      <c r="AM73" s="22" t="s">
        <v>67</v>
      </c>
      <c r="AN73" s="22"/>
      <c r="AO73" s="22" t="s">
        <v>67</v>
      </c>
      <c r="AP73" s="21">
        <v>6679</v>
      </c>
      <c r="AQ73" s="21">
        <v>10438</v>
      </c>
    </row>
    <row r="74" spans="1:43" ht="78.75">
      <c r="A74" s="12" t="s">
        <v>132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22"/>
      <c r="AA74" s="22"/>
      <c r="AB74" s="23"/>
      <c r="AC74" s="23"/>
      <c r="AD74" s="22"/>
      <c r="AE74" s="22"/>
      <c r="AF74" s="22"/>
      <c r="AG74" s="22"/>
      <c r="AH74" s="23"/>
      <c r="AI74" s="23"/>
      <c r="AJ74" s="22"/>
      <c r="AK74" s="22"/>
      <c r="AL74" s="22"/>
      <c r="AM74" s="22"/>
      <c r="AN74" s="23"/>
      <c r="AO74" s="23"/>
      <c r="AP74" s="22"/>
      <c r="AQ74" s="22"/>
    </row>
    <row r="75" spans="1:43" ht="47.25">
      <c r="A75" s="12" t="s">
        <v>133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22"/>
      <c r="AA75" s="22"/>
      <c r="AB75" s="23"/>
      <c r="AC75" s="22"/>
      <c r="AD75" s="22"/>
      <c r="AE75" s="22"/>
      <c r="AF75" s="22"/>
      <c r="AG75" s="22"/>
      <c r="AH75" s="23"/>
      <c r="AI75" s="22"/>
      <c r="AJ75" s="22"/>
      <c r="AK75" s="22"/>
      <c r="AL75" s="22"/>
      <c r="AM75" s="22"/>
      <c r="AN75" s="23"/>
      <c r="AO75" s="22"/>
      <c r="AP75" s="22"/>
      <c r="AQ75" s="22"/>
    </row>
    <row r="76" spans="1:43" ht="47.25">
      <c r="A76" s="12" t="s">
        <v>134</v>
      </c>
      <c r="B76" s="13">
        <v>6485272</v>
      </c>
      <c r="C76" s="13">
        <v>1701857</v>
      </c>
      <c r="D76" s="13">
        <v>1028479</v>
      </c>
      <c r="E76" s="13">
        <v>4541274</v>
      </c>
      <c r="F76" s="13">
        <v>110874</v>
      </c>
      <c r="G76" s="13">
        <v>113370</v>
      </c>
      <c r="H76" s="13">
        <v>6733102</v>
      </c>
      <c r="I76" s="13">
        <v>1502841</v>
      </c>
      <c r="J76" s="14"/>
      <c r="K76" s="13">
        <v>4954780</v>
      </c>
      <c r="L76" s="13">
        <v>206331</v>
      </c>
      <c r="M76" s="13">
        <v>67906</v>
      </c>
      <c r="N76" s="13">
        <v>9785868</v>
      </c>
      <c r="O76" s="13">
        <v>4541551</v>
      </c>
      <c r="P76" s="14"/>
      <c r="Q76" s="13">
        <v>5003954</v>
      </c>
      <c r="R76" s="13">
        <v>144160</v>
      </c>
      <c r="S76" s="13">
        <v>94959</v>
      </c>
      <c r="T76" s="13">
        <v>10774622</v>
      </c>
      <c r="U76" s="13">
        <v>5057799</v>
      </c>
      <c r="V76" s="13">
        <v>4305845</v>
      </c>
      <c r="W76" s="13">
        <v>5412532</v>
      </c>
      <c r="X76" s="13">
        <v>216098</v>
      </c>
      <c r="Y76" s="13">
        <v>86949</v>
      </c>
      <c r="Z76" s="21">
        <v>11855896</v>
      </c>
      <c r="AA76" s="21">
        <v>4787443</v>
      </c>
      <c r="AB76" s="22" t="s">
        <v>62</v>
      </c>
      <c r="AC76" s="21">
        <v>6656720</v>
      </c>
      <c r="AD76" s="21">
        <v>346906</v>
      </c>
      <c r="AE76" s="21">
        <v>47529</v>
      </c>
      <c r="AF76" s="21">
        <v>12823349</v>
      </c>
      <c r="AG76" s="21">
        <v>5590468</v>
      </c>
      <c r="AH76" s="22" t="s">
        <v>67</v>
      </c>
      <c r="AI76" s="21" t="s">
        <v>67</v>
      </c>
      <c r="AJ76" s="21">
        <v>272022</v>
      </c>
      <c r="AK76" s="21">
        <v>49227</v>
      </c>
      <c r="AL76" s="21">
        <v>13770937</v>
      </c>
      <c r="AM76" s="21">
        <v>5876747</v>
      </c>
      <c r="AN76" s="22" t="s">
        <v>67</v>
      </c>
      <c r="AO76" s="21" t="s">
        <v>67</v>
      </c>
      <c r="AP76" s="21">
        <v>247115</v>
      </c>
      <c r="AQ76" s="21">
        <v>51266</v>
      </c>
    </row>
    <row r="77" spans="1:43" ht="31.5">
      <c r="A77" s="12" t="s">
        <v>135</v>
      </c>
      <c r="B77" s="13">
        <v>6485272</v>
      </c>
      <c r="C77" s="13">
        <v>1701857</v>
      </c>
      <c r="D77" s="13">
        <v>1028479</v>
      </c>
      <c r="E77" s="13">
        <v>4541274</v>
      </c>
      <c r="F77" s="13">
        <v>110874</v>
      </c>
      <c r="G77" s="13">
        <v>113370</v>
      </c>
      <c r="H77" s="13">
        <v>6733102</v>
      </c>
      <c r="I77" s="13">
        <v>1502841</v>
      </c>
      <c r="J77" s="14"/>
      <c r="K77" s="13">
        <v>4954780</v>
      </c>
      <c r="L77" s="13">
        <v>206331</v>
      </c>
      <c r="M77" s="13">
        <v>67906</v>
      </c>
      <c r="N77" s="13">
        <v>9785868</v>
      </c>
      <c r="O77" s="13">
        <v>4541551</v>
      </c>
      <c r="P77" s="14"/>
      <c r="Q77" s="13">
        <v>5003954</v>
      </c>
      <c r="R77" s="13">
        <v>144160</v>
      </c>
      <c r="S77" s="13">
        <v>94959</v>
      </c>
      <c r="T77" s="13">
        <v>10774622</v>
      </c>
      <c r="U77" s="13">
        <v>5057799</v>
      </c>
      <c r="V77" s="13">
        <v>4305845</v>
      </c>
      <c r="W77" s="13">
        <v>5412532</v>
      </c>
      <c r="X77" s="13">
        <v>216098</v>
      </c>
      <c r="Y77" s="13">
        <v>86949</v>
      </c>
      <c r="Z77" s="21">
        <v>11855896</v>
      </c>
      <c r="AA77" s="21">
        <v>4787443</v>
      </c>
      <c r="AB77" s="22" t="s">
        <v>62</v>
      </c>
      <c r="AC77" s="21">
        <v>6656720</v>
      </c>
      <c r="AD77" s="21">
        <v>346906</v>
      </c>
      <c r="AE77" s="21">
        <v>47529</v>
      </c>
      <c r="AF77" s="21">
        <v>12823349</v>
      </c>
      <c r="AG77" s="21">
        <v>5590468</v>
      </c>
      <c r="AH77" s="22" t="s">
        <v>67</v>
      </c>
      <c r="AI77" s="21" t="s">
        <v>67</v>
      </c>
      <c r="AJ77" s="21">
        <v>272022</v>
      </c>
      <c r="AK77" s="21">
        <v>49227</v>
      </c>
      <c r="AL77" s="21">
        <v>13770937</v>
      </c>
      <c r="AM77" s="21">
        <v>5876747</v>
      </c>
      <c r="AN77" s="22" t="s">
        <v>67</v>
      </c>
      <c r="AO77" s="21" t="s">
        <v>67</v>
      </c>
      <c r="AP77" s="21">
        <v>247115</v>
      </c>
      <c r="AQ77" s="21">
        <v>51266</v>
      </c>
    </row>
    <row r="78" spans="1:43" ht="47.25">
      <c r="A78" s="12" t="s">
        <v>136</v>
      </c>
      <c r="B78" s="13">
        <v>6140759</v>
      </c>
      <c r="C78" s="13">
        <v>2223299</v>
      </c>
      <c r="D78" s="13">
        <v>1575591</v>
      </c>
      <c r="E78" s="13">
        <v>3092318</v>
      </c>
      <c r="F78" s="13">
        <v>580375</v>
      </c>
      <c r="G78" s="13">
        <v>198946</v>
      </c>
      <c r="H78" s="13">
        <v>7670191</v>
      </c>
      <c r="I78" s="13">
        <v>2957680</v>
      </c>
      <c r="J78" s="13">
        <v>2278279</v>
      </c>
      <c r="K78" s="13">
        <v>3781416</v>
      </c>
      <c r="L78" s="13">
        <v>656209</v>
      </c>
      <c r="M78" s="13">
        <v>218569</v>
      </c>
      <c r="N78" s="13">
        <v>5905145</v>
      </c>
      <c r="O78" s="13">
        <v>775494</v>
      </c>
      <c r="P78" s="13">
        <v>89266</v>
      </c>
      <c r="Q78" s="13">
        <v>3893007</v>
      </c>
      <c r="R78" s="13">
        <v>953050</v>
      </c>
      <c r="S78" s="13">
        <v>224430</v>
      </c>
      <c r="T78" s="13">
        <v>6030123</v>
      </c>
      <c r="U78" s="13">
        <v>761756</v>
      </c>
      <c r="V78" s="13">
        <v>89266</v>
      </c>
      <c r="W78" s="13">
        <v>4125178</v>
      </c>
      <c r="X78" s="13">
        <v>847857</v>
      </c>
      <c r="Y78" s="13">
        <v>240817</v>
      </c>
      <c r="Z78" s="21">
        <v>6273366</v>
      </c>
      <c r="AA78" s="21">
        <v>732970</v>
      </c>
      <c r="AB78" s="21">
        <v>24854</v>
      </c>
      <c r="AC78" s="21">
        <v>4315141</v>
      </c>
      <c r="AD78" s="21">
        <v>895682</v>
      </c>
      <c r="AE78" s="21">
        <v>271803</v>
      </c>
      <c r="AF78" s="21">
        <v>6633847</v>
      </c>
      <c r="AG78" s="21">
        <v>752368</v>
      </c>
      <c r="AH78" s="21">
        <v>24854</v>
      </c>
      <c r="AI78" s="21">
        <v>4457635</v>
      </c>
      <c r="AJ78" s="21">
        <v>1028509</v>
      </c>
      <c r="AK78" s="21">
        <v>363361</v>
      </c>
      <c r="AL78" s="21">
        <v>7129366</v>
      </c>
      <c r="AM78" s="21">
        <v>870718</v>
      </c>
      <c r="AN78" s="21">
        <v>5503</v>
      </c>
      <c r="AO78" s="21">
        <v>4592449</v>
      </c>
      <c r="AP78" s="21">
        <v>1237924</v>
      </c>
      <c r="AQ78" s="21">
        <v>360553</v>
      </c>
    </row>
    <row r="79" spans="1:43" ht="31.5">
      <c r="A79" s="12" t="s">
        <v>137</v>
      </c>
      <c r="B79" s="13">
        <v>62226</v>
      </c>
      <c r="C79" s="13">
        <v>15646</v>
      </c>
      <c r="D79" s="14"/>
      <c r="E79" s="13">
        <v>503</v>
      </c>
      <c r="F79" s="13">
        <v>31825</v>
      </c>
      <c r="G79" s="13">
        <v>12588</v>
      </c>
      <c r="H79" s="13">
        <v>62938</v>
      </c>
      <c r="I79" s="13">
        <v>15937</v>
      </c>
      <c r="J79" s="14"/>
      <c r="K79" s="13">
        <v>503</v>
      </c>
      <c r="L79" s="13">
        <v>35619</v>
      </c>
      <c r="M79" s="13">
        <v>10762</v>
      </c>
      <c r="N79" s="13">
        <v>46589</v>
      </c>
      <c r="O79" s="13">
        <v>15866</v>
      </c>
      <c r="P79" s="14"/>
      <c r="Q79" s="13"/>
      <c r="R79" s="13">
        <v>18320</v>
      </c>
      <c r="S79" s="13">
        <v>11474</v>
      </c>
      <c r="T79" s="13">
        <v>67189</v>
      </c>
      <c r="U79" s="13">
        <v>29914</v>
      </c>
      <c r="V79" s="14"/>
      <c r="W79" s="13">
        <v>669</v>
      </c>
      <c r="X79" s="13">
        <v>20565</v>
      </c>
      <c r="Y79" s="13">
        <v>15634</v>
      </c>
      <c r="Z79" s="21">
        <v>61611</v>
      </c>
      <c r="AA79" s="21">
        <v>30089</v>
      </c>
      <c r="AB79" s="22"/>
      <c r="AC79" s="21">
        <v>1852</v>
      </c>
      <c r="AD79" s="21">
        <v>14349</v>
      </c>
      <c r="AE79" s="21">
        <v>15243</v>
      </c>
      <c r="AF79" s="21">
        <v>54305</v>
      </c>
      <c r="AG79" s="21">
        <v>31905</v>
      </c>
      <c r="AH79" s="22"/>
      <c r="AI79" s="21">
        <v>1775</v>
      </c>
      <c r="AJ79" s="21">
        <v>9945</v>
      </c>
      <c r="AK79" s="21">
        <v>10482</v>
      </c>
      <c r="AL79" s="21">
        <v>153660</v>
      </c>
      <c r="AM79" s="21">
        <v>52179</v>
      </c>
      <c r="AN79" s="22"/>
      <c r="AO79" s="21" t="s">
        <v>67</v>
      </c>
      <c r="AP79" s="21">
        <v>41757</v>
      </c>
      <c r="AQ79" s="21">
        <v>14969</v>
      </c>
    </row>
    <row r="80" spans="1:43" ht="47.25">
      <c r="A80" s="12" t="s">
        <v>138</v>
      </c>
      <c r="B80" s="13">
        <v>3340275</v>
      </c>
      <c r="C80" s="13">
        <v>256539</v>
      </c>
      <c r="D80" s="13">
        <v>154734</v>
      </c>
      <c r="E80" s="13">
        <v>2956746</v>
      </c>
      <c r="F80" s="13">
        <v>78525</v>
      </c>
      <c r="G80" s="13">
        <v>43183</v>
      </c>
      <c r="H80" s="13">
        <v>3969528</v>
      </c>
      <c r="I80" s="13">
        <v>195137</v>
      </c>
      <c r="J80" s="13">
        <v>84237</v>
      </c>
      <c r="K80" s="13">
        <v>3644089</v>
      </c>
      <c r="L80" s="13">
        <v>84620</v>
      </c>
      <c r="M80" s="13">
        <v>45682</v>
      </c>
      <c r="N80" s="13">
        <v>4064314</v>
      </c>
      <c r="O80" s="13">
        <v>189562</v>
      </c>
      <c r="P80" s="13">
        <v>84237</v>
      </c>
      <c r="Q80" s="13">
        <v>3738639</v>
      </c>
      <c r="R80" s="13">
        <v>100582</v>
      </c>
      <c r="S80" s="13">
        <v>35481</v>
      </c>
      <c r="T80" s="13">
        <v>4101319</v>
      </c>
      <c r="U80" s="13">
        <v>99644</v>
      </c>
      <c r="V80" s="13">
        <v>84237</v>
      </c>
      <c r="W80" s="13">
        <v>3970690</v>
      </c>
      <c r="X80" s="13">
        <v>11652</v>
      </c>
      <c r="Y80" s="13">
        <v>19333</v>
      </c>
      <c r="Z80" s="21">
        <v>4153214</v>
      </c>
      <c r="AA80" s="21">
        <v>36252</v>
      </c>
      <c r="AB80" s="21">
        <v>19825</v>
      </c>
      <c r="AC80" s="21">
        <v>4079698</v>
      </c>
      <c r="AD80" s="21">
        <v>13084</v>
      </c>
      <c r="AE80" s="21">
        <v>24180</v>
      </c>
      <c r="AF80" s="21">
        <v>4318573</v>
      </c>
      <c r="AG80" s="21">
        <v>38610</v>
      </c>
      <c r="AH80" s="21" t="s">
        <v>67</v>
      </c>
      <c r="AI80" s="21" t="s">
        <v>67</v>
      </c>
      <c r="AJ80" s="21">
        <v>17611</v>
      </c>
      <c r="AK80" s="21">
        <v>44371</v>
      </c>
      <c r="AL80" s="21">
        <v>4335315</v>
      </c>
      <c r="AM80" s="21">
        <v>19260</v>
      </c>
      <c r="AN80" s="21" t="s">
        <v>67</v>
      </c>
      <c r="AO80" s="21" t="s">
        <v>67</v>
      </c>
      <c r="AP80" s="21">
        <v>12957</v>
      </c>
      <c r="AQ80" s="21">
        <v>26213</v>
      </c>
    </row>
    <row r="81" spans="1:43" ht="78.75">
      <c r="A81" s="12" t="s">
        <v>139</v>
      </c>
      <c r="B81" s="13">
        <v>2067528</v>
      </c>
      <c r="C81" s="13">
        <v>1569332</v>
      </c>
      <c r="D81" s="13">
        <v>1420228</v>
      </c>
      <c r="E81" s="13">
        <v>112696</v>
      </c>
      <c r="F81" s="13">
        <v>319773</v>
      </c>
      <c r="G81" s="13">
        <v>45654</v>
      </c>
      <c r="H81" s="13">
        <v>2863251</v>
      </c>
      <c r="I81" s="13">
        <v>2340201</v>
      </c>
      <c r="J81" s="14"/>
      <c r="K81" s="13">
        <v>115210</v>
      </c>
      <c r="L81" s="13">
        <v>357351</v>
      </c>
      <c r="M81" s="13">
        <v>50489</v>
      </c>
      <c r="N81" s="13">
        <v>785019</v>
      </c>
      <c r="O81" s="13">
        <v>132245</v>
      </c>
      <c r="P81" s="14"/>
      <c r="Q81" s="13">
        <v>131384</v>
      </c>
      <c r="R81" s="13">
        <v>472258</v>
      </c>
      <c r="S81" s="13">
        <v>49132</v>
      </c>
      <c r="T81" s="13">
        <v>777473</v>
      </c>
      <c r="U81" s="13">
        <v>199120</v>
      </c>
      <c r="V81" s="13">
        <v>4400</v>
      </c>
      <c r="W81" s="13">
        <v>132949</v>
      </c>
      <c r="X81" s="13">
        <v>396101</v>
      </c>
      <c r="Y81" s="13">
        <v>49253</v>
      </c>
      <c r="Z81" s="21">
        <v>893948</v>
      </c>
      <c r="AA81" s="21">
        <v>212750</v>
      </c>
      <c r="AB81" s="22" t="s">
        <v>62</v>
      </c>
      <c r="AC81" s="21">
        <v>207001</v>
      </c>
      <c r="AD81" s="21">
        <v>413631</v>
      </c>
      <c r="AE81" s="21">
        <v>53723</v>
      </c>
      <c r="AF81" s="21">
        <v>1066188</v>
      </c>
      <c r="AG81" s="21">
        <v>295276</v>
      </c>
      <c r="AH81" s="22" t="s">
        <v>67</v>
      </c>
      <c r="AI81" s="21">
        <v>202290</v>
      </c>
      <c r="AJ81" s="21">
        <v>463465</v>
      </c>
      <c r="AK81" s="21">
        <v>97001</v>
      </c>
      <c r="AL81" s="21">
        <v>1330591</v>
      </c>
      <c r="AM81" s="21">
        <v>386260</v>
      </c>
      <c r="AN81" s="21" t="s">
        <v>67</v>
      </c>
      <c r="AO81" s="21">
        <v>281889</v>
      </c>
      <c r="AP81" s="21">
        <v>561878</v>
      </c>
      <c r="AQ81" s="21">
        <v>90154</v>
      </c>
    </row>
    <row r="82" spans="1:43" ht="31.5">
      <c r="A82" s="12" t="s">
        <v>140</v>
      </c>
      <c r="B82" s="13">
        <v>368097</v>
      </c>
      <c r="C82" s="13">
        <v>286262</v>
      </c>
      <c r="D82" s="14"/>
      <c r="E82" s="13">
        <v>10437</v>
      </c>
      <c r="F82" s="13">
        <v>54367</v>
      </c>
      <c r="G82" s="13">
        <v>9798</v>
      </c>
      <c r="H82" s="13">
        <v>461255</v>
      </c>
      <c r="I82" s="13">
        <v>312625</v>
      </c>
      <c r="J82" s="14"/>
      <c r="K82" s="13">
        <v>8893</v>
      </c>
      <c r="L82" s="13">
        <v>68952</v>
      </c>
      <c r="M82" s="13">
        <v>14635</v>
      </c>
      <c r="N82" s="13">
        <v>465969</v>
      </c>
      <c r="O82" s="13">
        <v>312625</v>
      </c>
      <c r="P82" s="14"/>
      <c r="Q82" s="13">
        <v>8893</v>
      </c>
      <c r="R82" s="13">
        <v>71242</v>
      </c>
      <c r="S82" s="13">
        <v>14635</v>
      </c>
      <c r="T82" s="13">
        <v>448235</v>
      </c>
      <c r="U82" s="13">
        <v>295561</v>
      </c>
      <c r="V82" s="14"/>
      <c r="W82" s="13">
        <v>8893</v>
      </c>
      <c r="X82" s="13">
        <v>77278</v>
      </c>
      <c r="Y82" s="13">
        <v>12495</v>
      </c>
      <c r="Z82" s="22" t="s">
        <v>62</v>
      </c>
      <c r="AA82" s="22" t="s">
        <v>62</v>
      </c>
      <c r="AB82" s="22"/>
      <c r="AC82" s="22" t="s">
        <v>62</v>
      </c>
      <c r="AD82" s="22" t="s">
        <v>62</v>
      </c>
      <c r="AE82" s="22" t="s">
        <v>62</v>
      </c>
      <c r="AF82" s="22" t="s">
        <v>67</v>
      </c>
      <c r="AG82" s="22" t="s">
        <v>67</v>
      </c>
      <c r="AH82" s="22"/>
      <c r="AI82" s="22" t="s">
        <v>67</v>
      </c>
      <c r="AJ82" s="22" t="s">
        <v>67</v>
      </c>
      <c r="AK82" s="22" t="s">
        <v>67</v>
      </c>
      <c r="AL82" s="22" t="s">
        <v>67</v>
      </c>
      <c r="AM82" s="22" t="s">
        <v>67</v>
      </c>
      <c r="AN82" s="22"/>
      <c r="AO82" s="22" t="s">
        <v>67</v>
      </c>
      <c r="AP82" s="22" t="s">
        <v>67</v>
      </c>
      <c r="AQ82" s="22" t="s">
        <v>67</v>
      </c>
    </row>
    <row r="83" spans="1:43" ht="31.5">
      <c r="A83" s="12" t="s">
        <v>141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22"/>
      <c r="AA83" s="22"/>
      <c r="AB83" s="23"/>
      <c r="AC83" s="22"/>
      <c r="AD83" s="22"/>
      <c r="AE83" s="22"/>
      <c r="AF83" s="22"/>
      <c r="AG83" s="22"/>
      <c r="AH83" s="23"/>
      <c r="AI83" s="22"/>
      <c r="AJ83" s="22"/>
      <c r="AK83" s="22"/>
      <c r="AL83" s="22"/>
      <c r="AM83" s="22"/>
      <c r="AN83" s="23"/>
      <c r="AO83" s="22"/>
      <c r="AP83" s="22"/>
      <c r="AQ83" s="22"/>
    </row>
    <row r="84" spans="1:43" ht="31.5">
      <c r="A84" s="12" t="s">
        <v>142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3">
        <v>21973</v>
      </c>
      <c r="U84" s="13">
        <v>10933</v>
      </c>
      <c r="V84" s="14"/>
      <c r="W84" s="13">
        <v>1254</v>
      </c>
      <c r="X84" s="13">
        <v>7000</v>
      </c>
      <c r="Y84" s="13">
        <v>2549</v>
      </c>
      <c r="Z84" s="22" t="s">
        <v>67</v>
      </c>
      <c r="AA84" s="22" t="s">
        <v>67</v>
      </c>
      <c r="AB84" s="23"/>
      <c r="AC84" s="22" t="s">
        <v>67</v>
      </c>
      <c r="AD84" s="22" t="s">
        <v>67</v>
      </c>
      <c r="AE84" s="22" t="s">
        <v>67</v>
      </c>
      <c r="AF84" s="22" t="s">
        <v>67</v>
      </c>
      <c r="AG84" s="22" t="s">
        <v>67</v>
      </c>
      <c r="AH84" s="23"/>
      <c r="AI84" s="22" t="s">
        <v>67</v>
      </c>
      <c r="AJ84" s="22" t="s">
        <v>67</v>
      </c>
      <c r="AK84" s="22" t="s">
        <v>67</v>
      </c>
      <c r="AL84" s="22" t="s">
        <v>67</v>
      </c>
      <c r="AM84" s="22" t="s">
        <v>67</v>
      </c>
      <c r="AN84" s="23"/>
      <c r="AO84" s="22" t="s">
        <v>67</v>
      </c>
      <c r="AP84" s="22" t="s">
        <v>67</v>
      </c>
      <c r="AQ84" s="22" t="s">
        <v>67</v>
      </c>
    </row>
    <row r="85" spans="1:43">
      <c r="A85" s="12" t="s">
        <v>143</v>
      </c>
      <c r="B85" s="13">
        <v>302584</v>
      </c>
      <c r="C85" s="13">
        <v>95520</v>
      </c>
      <c r="D85" s="13">
        <v>629</v>
      </c>
      <c r="E85" s="13">
        <v>11936</v>
      </c>
      <c r="F85" s="13">
        <v>95836</v>
      </c>
      <c r="G85" s="13">
        <v>87723</v>
      </c>
      <c r="H85" s="13">
        <v>313219</v>
      </c>
      <c r="I85" s="13">
        <v>93780</v>
      </c>
      <c r="J85" s="14"/>
      <c r="K85" s="13">
        <v>12721</v>
      </c>
      <c r="L85" s="13">
        <v>109667</v>
      </c>
      <c r="M85" s="13">
        <v>97001</v>
      </c>
      <c r="N85" s="13">
        <v>537032</v>
      </c>
      <c r="O85" s="13">
        <v>125196</v>
      </c>
      <c r="P85" s="14"/>
      <c r="Q85" s="13">
        <v>13652</v>
      </c>
      <c r="R85" s="13">
        <v>286222</v>
      </c>
      <c r="S85" s="13">
        <v>111912</v>
      </c>
      <c r="T85" s="13">
        <v>613934</v>
      </c>
      <c r="U85" s="13">
        <v>126584</v>
      </c>
      <c r="V85" s="13">
        <v>629</v>
      </c>
      <c r="W85" s="13">
        <v>10723</v>
      </c>
      <c r="X85" s="13">
        <v>335024</v>
      </c>
      <c r="Y85" s="13">
        <v>141553</v>
      </c>
      <c r="Z85" s="21">
        <v>661990</v>
      </c>
      <c r="AA85" s="21">
        <v>142410</v>
      </c>
      <c r="AB85" s="22" t="s">
        <v>62</v>
      </c>
      <c r="AC85" s="21">
        <v>11936</v>
      </c>
      <c r="AD85" s="21">
        <v>357760</v>
      </c>
      <c r="AE85" s="21">
        <v>149834</v>
      </c>
      <c r="AF85" s="21">
        <v>508334</v>
      </c>
      <c r="AG85" s="21">
        <v>107984</v>
      </c>
      <c r="AH85" s="22" t="s">
        <v>67</v>
      </c>
      <c r="AI85" s="21">
        <v>12008</v>
      </c>
      <c r="AJ85" s="21">
        <v>234637</v>
      </c>
      <c r="AK85" s="21">
        <v>153655</v>
      </c>
      <c r="AL85" s="21">
        <v>627245</v>
      </c>
      <c r="AM85" s="21">
        <v>125969</v>
      </c>
      <c r="AN85" s="22" t="s">
        <v>67</v>
      </c>
      <c r="AO85" s="21">
        <v>9721</v>
      </c>
      <c r="AP85" s="21">
        <v>322999</v>
      </c>
      <c r="AQ85" s="21">
        <v>168506</v>
      </c>
    </row>
    <row r="86" spans="1:43" ht="63">
      <c r="A86" s="12" t="s">
        <v>144</v>
      </c>
      <c r="B86" s="13">
        <v>438204</v>
      </c>
      <c r="C86" s="13">
        <v>106078</v>
      </c>
      <c r="D86" s="14"/>
      <c r="E86" s="13">
        <v>55597</v>
      </c>
      <c r="F86" s="13">
        <v>175885</v>
      </c>
      <c r="G86" s="13">
        <v>98753</v>
      </c>
      <c r="H86" s="13">
        <v>515448</v>
      </c>
      <c r="I86" s="13">
        <v>137617</v>
      </c>
      <c r="J86" s="14"/>
      <c r="K86" s="13">
        <v>93261</v>
      </c>
      <c r="L86" s="13">
        <v>178978</v>
      </c>
      <c r="M86" s="13">
        <v>105546</v>
      </c>
      <c r="N86" s="13">
        <v>578301</v>
      </c>
      <c r="O86" s="13">
        <v>113893</v>
      </c>
      <c r="P86" s="14"/>
      <c r="Q86" s="13">
        <v>126826</v>
      </c>
      <c r="R86" s="13">
        <v>198282</v>
      </c>
      <c r="S86" s="13">
        <v>138639</v>
      </c>
      <c r="T86" s="13">
        <v>1086852</v>
      </c>
      <c r="U86" s="13">
        <v>274774</v>
      </c>
      <c r="V86" s="14"/>
      <c r="W86" s="13">
        <v>190940</v>
      </c>
      <c r="X86" s="13">
        <v>329976</v>
      </c>
      <c r="Y86" s="13">
        <v>289944</v>
      </c>
      <c r="Z86" s="21">
        <v>1297953</v>
      </c>
      <c r="AA86" s="21">
        <v>322520</v>
      </c>
      <c r="AB86" s="22" t="s">
        <v>62</v>
      </c>
      <c r="AC86" s="21">
        <v>260873</v>
      </c>
      <c r="AD86" s="21">
        <v>388035</v>
      </c>
      <c r="AE86" s="21">
        <v>324204</v>
      </c>
      <c r="AF86" s="21">
        <v>1170366</v>
      </c>
      <c r="AG86" s="21">
        <v>396491</v>
      </c>
      <c r="AH86" s="22" t="s">
        <v>67</v>
      </c>
      <c r="AI86" s="21">
        <v>294414</v>
      </c>
      <c r="AJ86" s="21">
        <v>181509</v>
      </c>
      <c r="AK86" s="21">
        <v>297863</v>
      </c>
      <c r="AL86" s="21">
        <v>2460464</v>
      </c>
      <c r="AM86" s="21">
        <v>796289</v>
      </c>
      <c r="AN86" s="22" t="s">
        <v>67</v>
      </c>
      <c r="AO86" s="21">
        <v>685175</v>
      </c>
      <c r="AP86" s="21">
        <v>595118</v>
      </c>
      <c r="AQ86" s="21">
        <v>382346</v>
      </c>
    </row>
    <row r="87" spans="1:43">
      <c r="A87" s="12" t="s">
        <v>145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22"/>
      <c r="AA87" s="22"/>
      <c r="AB87" s="23"/>
      <c r="AC87" s="22"/>
      <c r="AD87" s="22"/>
      <c r="AE87" s="22"/>
      <c r="AF87" s="22"/>
      <c r="AG87" s="22"/>
      <c r="AH87" s="23"/>
      <c r="AI87" s="22"/>
      <c r="AJ87" s="22"/>
      <c r="AK87" s="22"/>
      <c r="AL87" s="22"/>
      <c r="AM87" s="22"/>
      <c r="AN87" s="23"/>
      <c r="AO87" s="22"/>
      <c r="AP87" s="22"/>
      <c r="AQ87" s="22"/>
    </row>
    <row r="88" spans="1:43" ht="31.5">
      <c r="A88" s="12" t="s">
        <v>146</v>
      </c>
      <c r="B88" s="13">
        <v>58242</v>
      </c>
      <c r="C88" s="13">
        <v>14849</v>
      </c>
      <c r="D88" s="14"/>
      <c r="E88" s="13">
        <v>621</v>
      </c>
      <c r="F88" s="13">
        <v>10838</v>
      </c>
      <c r="G88" s="13">
        <v>31040</v>
      </c>
      <c r="H88" s="13">
        <v>55584</v>
      </c>
      <c r="I88" s="13">
        <v>14849</v>
      </c>
      <c r="J88" s="14"/>
      <c r="K88" s="13">
        <v>799</v>
      </c>
      <c r="L88" s="14">
        <v>8896</v>
      </c>
      <c r="M88" s="13">
        <v>31040</v>
      </c>
      <c r="N88" s="13">
        <v>62038</v>
      </c>
      <c r="O88" s="13">
        <v>17775</v>
      </c>
      <c r="P88" s="14"/>
      <c r="Q88" s="13">
        <v>799</v>
      </c>
      <c r="R88" s="13">
        <v>9761</v>
      </c>
      <c r="S88" s="13">
        <v>33564</v>
      </c>
      <c r="T88" s="13">
        <v>64770</v>
      </c>
      <c r="U88" s="13">
        <v>17775</v>
      </c>
      <c r="V88" s="14"/>
      <c r="W88" s="13">
        <v>596</v>
      </c>
      <c r="X88" s="13">
        <v>8677</v>
      </c>
      <c r="Y88" s="13">
        <v>37533</v>
      </c>
      <c r="Z88" s="21">
        <v>70882</v>
      </c>
      <c r="AA88" s="21">
        <v>18103</v>
      </c>
      <c r="AB88" s="22"/>
      <c r="AC88" s="21">
        <v>487</v>
      </c>
      <c r="AD88" s="21">
        <v>16399</v>
      </c>
      <c r="AE88" s="21">
        <v>35893</v>
      </c>
      <c r="AF88" s="21">
        <v>64945</v>
      </c>
      <c r="AG88" s="21">
        <v>14586</v>
      </c>
      <c r="AH88" s="22"/>
      <c r="AI88" s="21">
        <v>808</v>
      </c>
      <c r="AJ88" s="21">
        <v>13860</v>
      </c>
      <c r="AK88" s="21">
        <v>35602</v>
      </c>
      <c r="AL88" s="21" t="s">
        <v>67</v>
      </c>
      <c r="AM88" s="21" t="s">
        <v>67</v>
      </c>
      <c r="AN88" s="22"/>
      <c r="AO88" s="21" t="s">
        <v>67</v>
      </c>
      <c r="AP88" s="21" t="s">
        <v>67</v>
      </c>
      <c r="AQ88" s="21" t="s">
        <v>67</v>
      </c>
    </row>
    <row r="89" spans="1:43" ht="63">
      <c r="A89" s="12" t="s">
        <v>147</v>
      </c>
      <c r="B89" s="13"/>
      <c r="C89" s="14"/>
      <c r="D89" s="14"/>
      <c r="E89" s="14"/>
      <c r="F89" s="14"/>
      <c r="G89" s="13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22"/>
      <c r="AA89" s="22"/>
      <c r="AB89" s="23"/>
      <c r="AC89" s="22"/>
      <c r="AD89" s="22"/>
      <c r="AE89" s="22"/>
      <c r="AF89" s="22"/>
      <c r="AG89" s="22"/>
      <c r="AH89" s="23"/>
      <c r="AI89" s="22"/>
      <c r="AJ89" s="22"/>
      <c r="AK89" s="22"/>
      <c r="AL89" s="22"/>
      <c r="AM89" s="22"/>
      <c r="AN89" s="23"/>
      <c r="AO89" s="22"/>
      <c r="AP89" s="22"/>
      <c r="AQ89" s="22"/>
    </row>
    <row r="90" spans="1:43" ht="47.25">
      <c r="A90" s="12" t="s">
        <v>148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22"/>
      <c r="AA90" s="22"/>
      <c r="AB90" s="23"/>
      <c r="AC90" s="23"/>
      <c r="AD90" s="22"/>
      <c r="AE90" s="22"/>
      <c r="AF90" s="22"/>
      <c r="AG90" s="22"/>
      <c r="AH90" s="23"/>
      <c r="AI90" s="23"/>
      <c r="AJ90" s="22"/>
      <c r="AK90" s="22"/>
      <c r="AL90" s="22"/>
      <c r="AM90" s="22"/>
      <c r="AN90" s="23"/>
      <c r="AO90" s="23"/>
      <c r="AP90" s="22"/>
      <c r="AQ90" s="22"/>
    </row>
    <row r="91" spans="1:43" ht="31.5">
      <c r="A91" s="12" t="s">
        <v>149</v>
      </c>
      <c r="B91" s="13">
        <v>199672</v>
      </c>
      <c r="C91" s="13">
        <v>82072</v>
      </c>
      <c r="D91" s="14"/>
      <c r="E91" s="13">
        <v>52942</v>
      </c>
      <c r="F91" s="13">
        <v>8086</v>
      </c>
      <c r="G91" s="13">
        <v>55913</v>
      </c>
      <c r="H91" s="13">
        <v>275151</v>
      </c>
      <c r="I91" s="13">
        <v>113632</v>
      </c>
      <c r="J91" s="14"/>
      <c r="K91" s="13">
        <v>90428</v>
      </c>
      <c r="L91" s="13">
        <v>10644</v>
      </c>
      <c r="M91" s="13">
        <v>60447</v>
      </c>
      <c r="N91" s="13">
        <v>258888</v>
      </c>
      <c r="O91" s="13">
        <v>52976</v>
      </c>
      <c r="P91" s="14"/>
      <c r="Q91" s="13">
        <v>106127</v>
      </c>
      <c r="R91" s="13">
        <v>16159</v>
      </c>
      <c r="S91" s="13">
        <v>83626</v>
      </c>
      <c r="T91" s="13">
        <v>338807</v>
      </c>
      <c r="U91" s="13">
        <v>54317</v>
      </c>
      <c r="V91" s="14"/>
      <c r="W91" s="13">
        <v>173252</v>
      </c>
      <c r="X91" s="13">
        <v>16617</v>
      </c>
      <c r="Y91" s="13">
        <v>94621</v>
      </c>
      <c r="Z91" s="21">
        <v>429369</v>
      </c>
      <c r="AA91" s="21">
        <v>56274</v>
      </c>
      <c r="AB91" s="22"/>
      <c r="AC91" s="21">
        <v>242209</v>
      </c>
      <c r="AD91" s="21">
        <v>17421</v>
      </c>
      <c r="AE91" s="21">
        <v>113465</v>
      </c>
      <c r="AF91" s="21">
        <v>509257</v>
      </c>
      <c r="AG91" s="21">
        <v>91723</v>
      </c>
      <c r="AH91" s="22"/>
      <c r="AI91" s="21">
        <v>289308</v>
      </c>
      <c r="AJ91" s="21">
        <v>25793</v>
      </c>
      <c r="AK91" s="21">
        <v>102433</v>
      </c>
      <c r="AL91" s="21">
        <v>628955</v>
      </c>
      <c r="AM91" s="21">
        <v>94247</v>
      </c>
      <c r="AO91" s="22">
        <v>390057</v>
      </c>
      <c r="AP91" s="21">
        <v>27161</v>
      </c>
      <c r="AQ91" s="21">
        <v>117490</v>
      </c>
    </row>
    <row r="92" spans="1:43" ht="110.25">
      <c r="A92" s="12" t="s">
        <v>150</v>
      </c>
      <c r="B92" s="13">
        <v>180244</v>
      </c>
      <c r="C92" s="13">
        <v>9157</v>
      </c>
      <c r="D92" s="14"/>
      <c r="E92" s="13">
        <v>2034</v>
      </c>
      <c r="F92" s="13">
        <v>156961</v>
      </c>
      <c r="G92" s="13">
        <v>11800</v>
      </c>
      <c r="H92" s="13">
        <v>184667</v>
      </c>
      <c r="I92" s="14"/>
      <c r="J92" s="14"/>
      <c r="K92" s="13">
        <v>2034</v>
      </c>
      <c r="L92" s="13">
        <v>159438</v>
      </c>
      <c r="M92" s="13">
        <v>14059</v>
      </c>
      <c r="N92" s="13">
        <v>246887</v>
      </c>
      <c r="O92" s="13">
        <v>42651</v>
      </c>
      <c r="P92" s="14"/>
      <c r="Q92" s="13">
        <v>14764</v>
      </c>
      <c r="R92" s="13">
        <v>172262</v>
      </c>
      <c r="S92" s="13">
        <v>17210</v>
      </c>
      <c r="T92" s="13">
        <v>678514</v>
      </c>
      <c r="U92" s="13">
        <v>202682</v>
      </c>
      <c r="V92" s="14"/>
      <c r="W92" s="13">
        <v>17092</v>
      </c>
      <c r="X92" s="13">
        <v>304582</v>
      </c>
      <c r="Y92" s="13">
        <v>153551</v>
      </c>
      <c r="Z92" s="21" t="s">
        <v>62</v>
      </c>
      <c r="AA92" s="21">
        <v>248143</v>
      </c>
      <c r="AB92" s="22" t="s">
        <v>62</v>
      </c>
      <c r="AC92" s="21">
        <v>18177</v>
      </c>
      <c r="AD92" s="22" t="s">
        <v>62</v>
      </c>
      <c r="AE92" s="21">
        <v>174846</v>
      </c>
      <c r="AF92" s="21">
        <v>596164</v>
      </c>
      <c r="AG92" s="21">
        <v>290182</v>
      </c>
      <c r="AH92" s="22" t="s">
        <v>67</v>
      </c>
      <c r="AI92" s="21">
        <v>4298</v>
      </c>
      <c r="AJ92" s="22">
        <v>141856</v>
      </c>
      <c r="AK92" s="21">
        <v>159828</v>
      </c>
      <c r="AL92" s="21" t="s">
        <v>67</v>
      </c>
      <c r="AM92" s="21" t="s">
        <v>67</v>
      </c>
      <c r="AN92" s="22" t="s">
        <v>67</v>
      </c>
      <c r="AO92" s="21" t="s">
        <v>67</v>
      </c>
      <c r="AP92" s="22" t="s">
        <v>67</v>
      </c>
      <c r="AQ92" s="21" t="s">
        <v>67</v>
      </c>
    </row>
    <row r="93" spans="1:43" ht="63">
      <c r="A93" s="12" t="s">
        <v>151</v>
      </c>
      <c r="B93" s="13">
        <v>69529391</v>
      </c>
      <c r="C93" s="13">
        <v>8328422</v>
      </c>
      <c r="D93" s="13">
        <v>2072140</v>
      </c>
      <c r="E93" s="13">
        <v>49437160</v>
      </c>
      <c r="F93" s="13">
        <v>6544774</v>
      </c>
      <c r="G93" s="13">
        <v>4576671</v>
      </c>
      <c r="H93" s="13">
        <v>72362095</v>
      </c>
      <c r="I93" s="13">
        <v>8494208</v>
      </c>
      <c r="J93" s="13">
        <v>1948102</v>
      </c>
      <c r="K93" s="13">
        <v>51442169</v>
      </c>
      <c r="L93" s="13">
        <v>7639564</v>
      </c>
      <c r="M93" s="13">
        <v>4708541</v>
      </c>
      <c r="N93" s="13">
        <v>76979258</v>
      </c>
      <c r="O93" s="13">
        <v>10008031</v>
      </c>
      <c r="P93" s="13">
        <v>2198003</v>
      </c>
      <c r="Q93" s="13">
        <v>53092270</v>
      </c>
      <c r="R93" s="13">
        <v>8810602</v>
      </c>
      <c r="S93" s="13">
        <v>4993581</v>
      </c>
      <c r="T93" s="13">
        <v>83189869</v>
      </c>
      <c r="U93" s="13">
        <v>9855344</v>
      </c>
      <c r="V93" s="13">
        <v>2277582</v>
      </c>
      <c r="W93" s="13">
        <v>54793036</v>
      </c>
      <c r="X93" s="13">
        <v>13862368</v>
      </c>
      <c r="Y93" s="13">
        <v>4465066</v>
      </c>
      <c r="Z93" s="21">
        <v>77098083</v>
      </c>
      <c r="AA93" s="21">
        <v>10178331</v>
      </c>
      <c r="AB93" s="21">
        <v>2283106</v>
      </c>
      <c r="AC93" s="21">
        <v>54057057</v>
      </c>
      <c r="AD93" s="21">
        <v>8244341</v>
      </c>
      <c r="AE93" s="21">
        <v>4432615</v>
      </c>
      <c r="AF93" s="21">
        <v>83462416</v>
      </c>
      <c r="AG93" s="21">
        <v>11827406</v>
      </c>
      <c r="AH93" s="21">
        <v>2762270</v>
      </c>
      <c r="AI93" s="21">
        <v>57154863</v>
      </c>
      <c r="AJ93" s="21">
        <v>9828288</v>
      </c>
      <c r="AK93" s="21">
        <v>4112843</v>
      </c>
      <c r="AL93" s="21">
        <v>91432628</v>
      </c>
      <c r="AM93" s="21">
        <v>11756059</v>
      </c>
      <c r="AN93" s="21">
        <v>2913482</v>
      </c>
      <c r="AO93" s="21">
        <v>63535051</v>
      </c>
      <c r="AP93" s="21">
        <v>10972435</v>
      </c>
      <c r="AQ93" s="21">
        <v>4679679</v>
      </c>
    </row>
    <row r="94" spans="1:43" ht="78.75">
      <c r="A94" s="12" t="s">
        <v>152</v>
      </c>
      <c r="B94" s="13">
        <v>69529391</v>
      </c>
      <c r="C94" s="13">
        <v>8328422</v>
      </c>
      <c r="D94" s="13">
        <v>2072140</v>
      </c>
      <c r="E94" s="13">
        <v>49437160</v>
      </c>
      <c r="F94" s="13">
        <v>6544774</v>
      </c>
      <c r="G94" s="13">
        <v>4576671</v>
      </c>
      <c r="H94" s="13">
        <v>72362095</v>
      </c>
      <c r="I94" s="13">
        <v>8494208</v>
      </c>
      <c r="J94" s="13">
        <v>1948102</v>
      </c>
      <c r="K94" s="13">
        <v>51442169</v>
      </c>
      <c r="L94" s="13">
        <v>7639564</v>
      </c>
      <c r="M94" s="13">
        <v>4708541</v>
      </c>
      <c r="N94" s="13">
        <v>76979258</v>
      </c>
      <c r="O94" s="13">
        <v>10008031</v>
      </c>
      <c r="P94" s="13">
        <v>2198003</v>
      </c>
      <c r="Q94" s="13">
        <v>53092270</v>
      </c>
      <c r="R94" s="13">
        <v>8810602</v>
      </c>
      <c r="S94" s="13">
        <v>4993581</v>
      </c>
      <c r="T94" s="13">
        <v>83189869</v>
      </c>
      <c r="U94" s="13">
        <v>9855344</v>
      </c>
      <c r="V94" s="13">
        <v>2277582</v>
      </c>
      <c r="W94" s="13">
        <v>54793036</v>
      </c>
      <c r="X94" s="13">
        <v>13862368</v>
      </c>
      <c r="Y94" s="13">
        <v>4465066</v>
      </c>
      <c r="Z94" s="21">
        <v>77098083</v>
      </c>
      <c r="AA94" s="21">
        <v>10178331</v>
      </c>
      <c r="AB94" s="21">
        <v>2283106</v>
      </c>
      <c r="AC94" s="21">
        <v>54057057</v>
      </c>
      <c r="AD94" s="21">
        <v>8244341</v>
      </c>
      <c r="AE94" s="21">
        <v>4432615</v>
      </c>
      <c r="AF94" s="21">
        <v>83462416</v>
      </c>
      <c r="AG94" s="21">
        <v>11827406</v>
      </c>
      <c r="AH94" s="21">
        <v>2762270</v>
      </c>
      <c r="AI94" s="21">
        <v>57154863</v>
      </c>
      <c r="AJ94" s="21">
        <v>9828288</v>
      </c>
      <c r="AK94" s="21">
        <v>4112843</v>
      </c>
      <c r="AL94" s="21">
        <v>91432628</v>
      </c>
      <c r="AM94" s="21">
        <v>11756059</v>
      </c>
      <c r="AN94" s="21">
        <v>2913482</v>
      </c>
      <c r="AO94" s="21">
        <v>63535051</v>
      </c>
      <c r="AP94" s="21">
        <v>10972435</v>
      </c>
      <c r="AQ94" s="21">
        <v>4679679</v>
      </c>
    </row>
    <row r="95" spans="1:43">
      <c r="A95" s="12" t="s">
        <v>153</v>
      </c>
      <c r="B95" s="13">
        <v>23716340</v>
      </c>
      <c r="C95" s="13">
        <v>18167527</v>
      </c>
      <c r="D95" s="13">
        <v>1756679</v>
      </c>
      <c r="E95" s="13">
        <v>1458540</v>
      </c>
      <c r="F95" s="13">
        <v>2701325</v>
      </c>
      <c r="G95" s="13">
        <v>591109</v>
      </c>
      <c r="H95" s="13">
        <v>26039193</v>
      </c>
      <c r="I95" s="13">
        <v>19950783</v>
      </c>
      <c r="J95" s="13">
        <v>1701864</v>
      </c>
      <c r="K95" s="13">
        <v>1539746</v>
      </c>
      <c r="L95" s="13">
        <v>3881217</v>
      </c>
      <c r="M95" s="13">
        <v>623712</v>
      </c>
      <c r="N95" s="13">
        <v>28205910</v>
      </c>
      <c r="O95" s="13">
        <v>21269405</v>
      </c>
      <c r="P95" s="13">
        <v>1697285</v>
      </c>
      <c r="Q95" s="13">
        <v>1642244</v>
      </c>
      <c r="R95" s="13">
        <v>4591631</v>
      </c>
      <c r="S95" s="13">
        <v>653973</v>
      </c>
      <c r="T95" s="13">
        <v>31191782</v>
      </c>
      <c r="U95" s="13">
        <v>22971713</v>
      </c>
      <c r="V95" s="13">
        <v>1687555</v>
      </c>
      <c r="W95" s="13">
        <v>2157126</v>
      </c>
      <c r="X95" s="13">
        <v>5189490</v>
      </c>
      <c r="Y95" s="13">
        <v>801300</v>
      </c>
      <c r="Z95" s="21">
        <v>33356956</v>
      </c>
      <c r="AA95" s="21">
        <v>24230932</v>
      </c>
      <c r="AB95" s="21">
        <v>1655406</v>
      </c>
      <c r="AC95" s="21">
        <v>2394679</v>
      </c>
      <c r="AD95" s="21">
        <v>5744796</v>
      </c>
      <c r="AE95" s="21">
        <v>893109</v>
      </c>
      <c r="AF95" s="21">
        <v>37677826</v>
      </c>
      <c r="AG95" s="21">
        <v>27653243</v>
      </c>
      <c r="AH95" s="21">
        <v>1680152</v>
      </c>
      <c r="AI95" s="21">
        <v>2687071</v>
      </c>
      <c r="AJ95" s="21">
        <v>6184035</v>
      </c>
      <c r="AK95" s="21">
        <v>1016883</v>
      </c>
      <c r="AL95" s="21">
        <v>39601956</v>
      </c>
      <c r="AM95" s="21">
        <v>28437076</v>
      </c>
      <c r="AN95" s="21">
        <v>1842664</v>
      </c>
      <c r="AO95" s="21">
        <v>2785330</v>
      </c>
      <c r="AP95" s="21">
        <v>6953889</v>
      </c>
      <c r="AQ95" s="21">
        <v>1232233</v>
      </c>
    </row>
    <row r="96" spans="1:43">
      <c r="A96" s="12" t="s">
        <v>53</v>
      </c>
      <c r="B96" s="13">
        <v>23716340</v>
      </c>
      <c r="C96" s="13">
        <v>18167527</v>
      </c>
      <c r="D96" s="13">
        <v>1756679</v>
      </c>
      <c r="E96" s="13">
        <v>1458540</v>
      </c>
      <c r="F96" s="13">
        <v>2701325</v>
      </c>
      <c r="G96" s="13">
        <v>591109</v>
      </c>
      <c r="H96" s="13">
        <v>26039193</v>
      </c>
      <c r="I96" s="13">
        <v>19950783</v>
      </c>
      <c r="J96" s="13">
        <v>1701864</v>
      </c>
      <c r="K96" s="13">
        <v>1539746</v>
      </c>
      <c r="L96" s="13">
        <v>3881217</v>
      </c>
      <c r="M96" s="13">
        <v>623712</v>
      </c>
      <c r="N96" s="13">
        <v>28205910</v>
      </c>
      <c r="O96" s="13">
        <v>21269405</v>
      </c>
      <c r="P96" s="13">
        <v>1697285</v>
      </c>
      <c r="Q96" s="13">
        <v>1642244</v>
      </c>
      <c r="R96" s="13">
        <v>4591631</v>
      </c>
      <c r="S96" s="13">
        <v>653973</v>
      </c>
      <c r="T96" s="13">
        <v>31191782</v>
      </c>
      <c r="U96" s="13">
        <v>22971713</v>
      </c>
      <c r="V96" s="13">
        <v>1687555</v>
      </c>
      <c r="W96" s="13">
        <v>2157126</v>
      </c>
      <c r="X96" s="13">
        <v>5189490</v>
      </c>
      <c r="Y96" s="13">
        <v>801300</v>
      </c>
      <c r="Z96" s="21">
        <v>33356956</v>
      </c>
      <c r="AA96" s="21">
        <v>24230932</v>
      </c>
      <c r="AB96" s="21">
        <v>1655406</v>
      </c>
      <c r="AC96" s="21">
        <v>2394679</v>
      </c>
      <c r="AD96" s="21">
        <v>5744796</v>
      </c>
      <c r="AE96" s="21">
        <v>893109</v>
      </c>
      <c r="AF96" s="21">
        <v>37677826</v>
      </c>
      <c r="AG96" s="21">
        <v>27653243</v>
      </c>
      <c r="AH96" s="21">
        <v>1680152</v>
      </c>
      <c r="AI96" s="21">
        <v>2687071</v>
      </c>
      <c r="AJ96" s="21">
        <v>6184035</v>
      </c>
      <c r="AK96" s="21">
        <v>1016883</v>
      </c>
      <c r="AL96" s="21">
        <v>39601956</v>
      </c>
      <c r="AM96" s="21">
        <v>28437076</v>
      </c>
      <c r="AN96" s="21">
        <v>1842664</v>
      </c>
      <c r="AO96" s="21">
        <v>2785330</v>
      </c>
      <c r="AP96" s="21">
        <v>6953889</v>
      </c>
      <c r="AQ96" s="21">
        <v>1232233</v>
      </c>
    </row>
    <row r="97" spans="1:43" ht="47.25">
      <c r="A97" s="12" t="s">
        <v>154</v>
      </c>
      <c r="B97" s="13">
        <v>20569638</v>
      </c>
      <c r="C97" s="13">
        <v>10786255</v>
      </c>
      <c r="D97" s="13">
        <v>444760</v>
      </c>
      <c r="E97" s="13">
        <v>870369</v>
      </c>
      <c r="F97" s="13">
        <v>7862536</v>
      </c>
      <c r="G97" s="13">
        <v>669079</v>
      </c>
      <c r="H97" s="13">
        <v>21191424</v>
      </c>
      <c r="I97" s="13">
        <v>10882718</v>
      </c>
      <c r="J97" s="13">
        <v>444105</v>
      </c>
      <c r="K97" s="13">
        <v>840784</v>
      </c>
      <c r="L97" s="13">
        <v>8671789</v>
      </c>
      <c r="M97" s="13">
        <v>768974</v>
      </c>
      <c r="N97" s="13">
        <v>25390923</v>
      </c>
      <c r="O97" s="13">
        <v>12790103</v>
      </c>
      <c r="P97" s="13">
        <v>446923</v>
      </c>
      <c r="Q97" s="13">
        <v>848065</v>
      </c>
      <c r="R97" s="13">
        <v>10636009</v>
      </c>
      <c r="S97" s="13">
        <v>1088489</v>
      </c>
      <c r="T97" s="13">
        <v>28092123</v>
      </c>
      <c r="U97" s="13">
        <v>12779357</v>
      </c>
      <c r="V97" s="13">
        <v>455194</v>
      </c>
      <c r="W97" s="13">
        <v>799321</v>
      </c>
      <c r="X97" s="13">
        <v>13333510</v>
      </c>
      <c r="Y97" s="13">
        <v>1162394</v>
      </c>
      <c r="Z97" s="21">
        <v>27162417</v>
      </c>
      <c r="AA97" s="21">
        <v>12358484</v>
      </c>
      <c r="AB97" s="21">
        <v>445711</v>
      </c>
      <c r="AC97" s="21">
        <v>792370</v>
      </c>
      <c r="AD97" s="21">
        <v>12839780</v>
      </c>
      <c r="AE97" s="21">
        <v>1151396</v>
      </c>
      <c r="AF97" s="21">
        <v>28407533</v>
      </c>
      <c r="AG97" s="21">
        <v>12680890</v>
      </c>
      <c r="AH97" s="21">
        <v>452207</v>
      </c>
      <c r="AI97" s="21">
        <v>833786</v>
      </c>
      <c r="AJ97" s="21">
        <v>13473557</v>
      </c>
      <c r="AK97" s="21">
        <v>1393292</v>
      </c>
      <c r="AL97" s="21">
        <v>29340792</v>
      </c>
      <c r="AM97" s="21">
        <v>12902890</v>
      </c>
      <c r="AN97" s="21">
        <v>386791</v>
      </c>
      <c r="AO97" s="21">
        <v>777757</v>
      </c>
      <c r="AP97" s="21">
        <v>14030077</v>
      </c>
      <c r="AQ97" s="21">
        <v>1593401</v>
      </c>
    </row>
    <row r="98" spans="1:43" ht="31.5">
      <c r="A98" s="12" t="s">
        <v>155</v>
      </c>
      <c r="B98" s="13">
        <v>19492605</v>
      </c>
      <c r="C98" s="13">
        <v>10042576</v>
      </c>
      <c r="D98" s="13">
        <v>43353</v>
      </c>
      <c r="E98" s="13">
        <v>778509</v>
      </c>
      <c r="F98" s="13">
        <v>7752944</v>
      </c>
      <c r="G98" s="13">
        <v>569279</v>
      </c>
      <c r="H98" s="13">
        <v>20130495</v>
      </c>
      <c r="I98" s="13">
        <v>10152540</v>
      </c>
      <c r="J98" s="13">
        <v>44646</v>
      </c>
      <c r="K98" s="13">
        <v>746587</v>
      </c>
      <c r="L98" s="13">
        <v>8533751</v>
      </c>
      <c r="M98" s="13">
        <v>671035</v>
      </c>
      <c r="N98" s="13">
        <v>24188919</v>
      </c>
      <c r="O98" s="13">
        <v>12013230</v>
      </c>
      <c r="P98" s="13">
        <v>47844</v>
      </c>
      <c r="Q98" s="13">
        <v>755517</v>
      </c>
      <c r="R98" s="13">
        <v>10444739</v>
      </c>
      <c r="S98" s="13">
        <v>947982</v>
      </c>
      <c r="T98" s="13">
        <v>26807433</v>
      </c>
      <c r="U98" s="13">
        <v>11981865</v>
      </c>
      <c r="V98" s="13">
        <v>53353</v>
      </c>
      <c r="W98" s="13">
        <v>701852</v>
      </c>
      <c r="X98" s="13">
        <v>13102376</v>
      </c>
      <c r="Y98" s="13">
        <v>1004664</v>
      </c>
      <c r="Z98" s="21">
        <v>25854813</v>
      </c>
      <c r="AA98" s="21">
        <v>11544199</v>
      </c>
      <c r="AB98" s="21">
        <v>53353</v>
      </c>
      <c r="AC98" s="21">
        <v>691713</v>
      </c>
      <c r="AD98" s="21">
        <v>12610882</v>
      </c>
      <c r="AE98" s="21">
        <v>988446</v>
      </c>
      <c r="AF98" s="21">
        <v>27017979</v>
      </c>
      <c r="AG98" s="21">
        <v>11823660</v>
      </c>
      <c r="AH98" s="21" t="s">
        <v>67</v>
      </c>
      <c r="AI98" s="21">
        <v>724685</v>
      </c>
      <c r="AJ98" s="21">
        <v>13241978</v>
      </c>
      <c r="AK98" s="21">
        <v>1202470</v>
      </c>
      <c r="AL98" s="21">
        <v>28088160</v>
      </c>
      <c r="AM98" s="21">
        <v>12171377</v>
      </c>
      <c r="AN98" s="21" t="s">
        <v>67</v>
      </c>
      <c r="AO98" s="21">
        <v>702253</v>
      </c>
      <c r="AP98" s="21">
        <v>13783380</v>
      </c>
      <c r="AQ98" s="21">
        <v>1395454</v>
      </c>
    </row>
    <row r="99" spans="1:43" ht="31.5">
      <c r="A99" s="12" t="s">
        <v>156</v>
      </c>
      <c r="B99" s="13">
        <v>812821</v>
      </c>
      <c r="C99" s="13">
        <v>575740</v>
      </c>
      <c r="D99" s="13">
        <v>355455</v>
      </c>
      <c r="E99" s="13">
        <v>68599</v>
      </c>
      <c r="F99" s="13">
        <v>85896</v>
      </c>
      <c r="G99" s="13">
        <v>58150</v>
      </c>
      <c r="H99" s="13">
        <v>809461</v>
      </c>
      <c r="I99" s="13">
        <v>573096</v>
      </c>
      <c r="J99" s="13">
        <v>353507</v>
      </c>
      <c r="K99" s="13">
        <v>68159</v>
      </c>
      <c r="L99" s="13">
        <v>111318</v>
      </c>
      <c r="M99" s="13">
        <v>56311</v>
      </c>
      <c r="N99" s="13">
        <v>806314</v>
      </c>
      <c r="O99" s="13">
        <v>563885</v>
      </c>
      <c r="P99" s="13">
        <v>353127</v>
      </c>
      <c r="Q99" s="13">
        <v>64960</v>
      </c>
      <c r="R99" s="13">
        <v>118524</v>
      </c>
      <c r="S99" s="13">
        <v>58139</v>
      </c>
      <c r="T99" s="13">
        <v>925617</v>
      </c>
      <c r="U99" s="13">
        <v>624746</v>
      </c>
      <c r="V99" s="13">
        <v>401598</v>
      </c>
      <c r="W99" s="13">
        <v>86722</v>
      </c>
      <c r="X99" s="13">
        <v>137674</v>
      </c>
      <c r="Y99" s="13">
        <v>75610</v>
      </c>
      <c r="Z99" s="21">
        <v>939132</v>
      </c>
      <c r="AA99" s="21">
        <v>633536</v>
      </c>
      <c r="AB99" s="21">
        <v>383915</v>
      </c>
      <c r="AC99" s="21">
        <v>89910</v>
      </c>
      <c r="AD99" s="21">
        <v>132366</v>
      </c>
      <c r="AE99" s="21">
        <v>82506</v>
      </c>
      <c r="AF99" s="21">
        <v>998634</v>
      </c>
      <c r="AG99" s="21">
        <v>672230</v>
      </c>
      <c r="AH99" s="21">
        <v>388531</v>
      </c>
      <c r="AI99" s="21">
        <v>99073</v>
      </c>
      <c r="AJ99" s="21">
        <v>133274</v>
      </c>
      <c r="AK99" s="21">
        <v>93470</v>
      </c>
      <c r="AL99" s="21">
        <v>842420</v>
      </c>
      <c r="AM99" s="21">
        <v>541201</v>
      </c>
      <c r="AN99" s="21">
        <v>323115</v>
      </c>
      <c r="AO99" s="21">
        <v>64990</v>
      </c>
      <c r="AP99" s="21">
        <v>139121</v>
      </c>
      <c r="AQ99" s="21">
        <v>96775</v>
      </c>
    </row>
    <row r="100" spans="1:43" ht="31.5">
      <c r="A100" s="12" t="s">
        <v>157</v>
      </c>
      <c r="B100" s="13">
        <v>264212</v>
      </c>
      <c r="C100" s="13">
        <v>167939</v>
      </c>
      <c r="D100" s="13">
        <v>45952</v>
      </c>
      <c r="E100" s="13">
        <v>23261</v>
      </c>
      <c r="F100" s="13">
        <v>23696</v>
      </c>
      <c r="G100" s="13">
        <v>41650</v>
      </c>
      <c r="H100" s="13">
        <v>251468</v>
      </c>
      <c r="I100" s="13">
        <v>157082</v>
      </c>
      <c r="J100" s="13">
        <v>45952</v>
      </c>
      <c r="K100" s="13">
        <v>26038</v>
      </c>
      <c r="L100" s="13">
        <v>26720</v>
      </c>
      <c r="M100" s="13">
        <v>41628</v>
      </c>
      <c r="N100" s="13">
        <v>395690</v>
      </c>
      <c r="O100" s="13">
        <v>212988</v>
      </c>
      <c r="P100" s="13">
        <v>45952</v>
      </c>
      <c r="Q100" s="13">
        <v>27588</v>
      </c>
      <c r="R100" s="13">
        <v>72746</v>
      </c>
      <c r="S100" s="13">
        <v>82368</v>
      </c>
      <c r="T100" s="13">
        <v>359073</v>
      </c>
      <c r="U100" s="13">
        <v>172746</v>
      </c>
      <c r="V100" s="13">
        <v>243</v>
      </c>
      <c r="W100" s="13">
        <v>10747</v>
      </c>
      <c r="X100" s="13">
        <v>93460</v>
      </c>
      <c r="Y100" s="13">
        <v>82120</v>
      </c>
      <c r="Z100" s="21">
        <v>368472</v>
      </c>
      <c r="AA100" s="21">
        <v>180749</v>
      </c>
      <c r="AB100" s="21">
        <v>8443</v>
      </c>
      <c r="AC100" s="21">
        <v>10747</v>
      </c>
      <c r="AD100" s="21">
        <v>96532</v>
      </c>
      <c r="AE100" s="21">
        <v>80444</v>
      </c>
      <c r="AF100" s="21">
        <v>390920</v>
      </c>
      <c r="AG100" s="21">
        <v>185000</v>
      </c>
      <c r="AH100" s="21" t="s">
        <v>67</v>
      </c>
      <c r="AI100" s="21">
        <v>10028</v>
      </c>
      <c r="AJ100" s="21">
        <v>98305</v>
      </c>
      <c r="AK100" s="21">
        <v>97352</v>
      </c>
      <c r="AL100" s="21">
        <v>410212</v>
      </c>
      <c r="AM100" s="21">
        <v>190312</v>
      </c>
      <c r="AN100" s="21" t="s">
        <v>67</v>
      </c>
      <c r="AO100" s="21">
        <v>10514</v>
      </c>
      <c r="AP100" s="21">
        <v>107576</v>
      </c>
      <c r="AQ100" s="21">
        <v>101172</v>
      </c>
    </row>
    <row r="101" spans="1:43" ht="63">
      <c r="A101" s="12" t="s">
        <v>158</v>
      </c>
      <c r="B101" s="13">
        <v>4472527</v>
      </c>
      <c r="C101" s="13">
        <v>3002148</v>
      </c>
      <c r="D101" s="13">
        <v>5670</v>
      </c>
      <c r="E101" s="13">
        <v>831728</v>
      </c>
      <c r="F101" s="13">
        <v>422373</v>
      </c>
      <c r="G101" s="13">
        <v>78194</v>
      </c>
      <c r="H101" s="13">
        <v>5322691</v>
      </c>
      <c r="I101" s="13">
        <v>3139296</v>
      </c>
      <c r="J101" s="13">
        <v>5670</v>
      </c>
      <c r="K101" s="13">
        <v>1349582</v>
      </c>
      <c r="L101" s="13">
        <v>705155</v>
      </c>
      <c r="M101" s="13">
        <v>102195</v>
      </c>
      <c r="N101" s="13">
        <v>6965473</v>
      </c>
      <c r="O101" s="13">
        <v>4495995</v>
      </c>
      <c r="P101" s="13">
        <v>5530</v>
      </c>
      <c r="Q101" s="13">
        <v>1408716</v>
      </c>
      <c r="R101" s="13">
        <v>844451</v>
      </c>
      <c r="S101" s="13">
        <v>186666</v>
      </c>
      <c r="T101" s="13">
        <v>6708215</v>
      </c>
      <c r="U101" s="13">
        <v>4539793</v>
      </c>
      <c r="V101" s="13">
        <v>6843</v>
      </c>
      <c r="W101" s="13">
        <v>1180088</v>
      </c>
      <c r="X101" s="13">
        <v>819452</v>
      </c>
      <c r="Y101" s="13">
        <v>152109</v>
      </c>
      <c r="Z101" s="21">
        <v>6652385</v>
      </c>
      <c r="AA101" s="21">
        <v>3988671</v>
      </c>
      <c r="AB101" s="21">
        <v>9091</v>
      </c>
      <c r="AC101" s="21">
        <v>1347204</v>
      </c>
      <c r="AD101" s="21">
        <v>1092704</v>
      </c>
      <c r="AE101" s="21">
        <v>200142</v>
      </c>
      <c r="AF101" s="26">
        <v>7116802</v>
      </c>
      <c r="AG101" s="28">
        <v>3899391</v>
      </c>
      <c r="AH101" s="28">
        <v>6843</v>
      </c>
      <c r="AI101" s="28">
        <v>1870454</v>
      </c>
      <c r="AJ101" s="28">
        <v>1135091</v>
      </c>
      <c r="AK101" s="28">
        <v>178976</v>
      </c>
      <c r="AL101" s="29">
        <v>7271637</v>
      </c>
      <c r="AM101" s="28">
        <v>4053630</v>
      </c>
      <c r="AN101" s="28">
        <v>6843</v>
      </c>
      <c r="AO101" s="28">
        <v>1739040</v>
      </c>
      <c r="AP101" s="28">
        <v>1265629</v>
      </c>
      <c r="AQ101" s="28">
        <v>176840</v>
      </c>
    </row>
    <row r="102" spans="1:43" ht="47.25">
      <c r="A102" s="12" t="s">
        <v>159</v>
      </c>
      <c r="B102" s="13">
        <v>1849680</v>
      </c>
      <c r="C102" s="13">
        <v>1478822</v>
      </c>
      <c r="D102" s="13">
        <v>1965</v>
      </c>
      <c r="E102" s="13">
        <v>47618</v>
      </c>
      <c r="F102" s="13">
        <v>237074</v>
      </c>
      <c r="G102" s="13">
        <v>32343</v>
      </c>
      <c r="H102" s="13">
        <v>1950904</v>
      </c>
      <c r="I102" s="13">
        <v>1491256</v>
      </c>
      <c r="J102" s="14"/>
      <c r="K102" s="13">
        <v>46962</v>
      </c>
      <c r="L102" s="13">
        <v>367227</v>
      </c>
      <c r="M102" s="13">
        <v>39891</v>
      </c>
      <c r="N102" s="13">
        <v>2055987</v>
      </c>
      <c r="O102" s="13">
        <v>1543408</v>
      </c>
      <c r="P102" s="14"/>
      <c r="Q102" s="13">
        <v>47725</v>
      </c>
      <c r="R102" s="13">
        <v>410459</v>
      </c>
      <c r="S102" s="13">
        <v>50451</v>
      </c>
      <c r="T102" s="13">
        <v>2273864</v>
      </c>
      <c r="U102" s="13">
        <v>1720615</v>
      </c>
      <c r="V102" s="13">
        <v>1965</v>
      </c>
      <c r="W102" s="13">
        <v>52881</v>
      </c>
      <c r="X102" s="13">
        <v>444934</v>
      </c>
      <c r="Y102" s="13">
        <v>49890</v>
      </c>
      <c r="Z102" s="21">
        <v>2454327</v>
      </c>
      <c r="AA102" s="21">
        <v>1736495</v>
      </c>
      <c r="AB102" s="22" t="s">
        <v>62</v>
      </c>
      <c r="AC102" s="21">
        <v>101483</v>
      </c>
      <c r="AD102" s="21">
        <v>551155</v>
      </c>
      <c r="AE102" s="21">
        <v>58438</v>
      </c>
      <c r="AF102" s="21">
        <v>2069475</v>
      </c>
      <c r="AG102" s="21">
        <v>1345721</v>
      </c>
      <c r="AH102" s="22" t="s">
        <v>67</v>
      </c>
      <c r="AI102" s="21">
        <v>144117</v>
      </c>
      <c r="AJ102" s="21">
        <v>518881</v>
      </c>
      <c r="AK102" s="21">
        <v>52599</v>
      </c>
      <c r="AL102" s="21">
        <v>2318302</v>
      </c>
      <c r="AM102" s="21">
        <v>1496584</v>
      </c>
      <c r="AN102" s="22" t="s">
        <v>67</v>
      </c>
      <c r="AO102" s="21">
        <v>168555</v>
      </c>
      <c r="AP102" s="21">
        <v>586279</v>
      </c>
      <c r="AQ102" s="21">
        <v>58300</v>
      </c>
    </row>
    <row r="103" spans="1:43" ht="47.25">
      <c r="A103" s="12" t="s">
        <v>160</v>
      </c>
      <c r="B103" s="13">
        <v>601332</v>
      </c>
      <c r="C103" s="13">
        <v>304385</v>
      </c>
      <c r="D103" s="13">
        <v>3565</v>
      </c>
      <c r="E103" s="13">
        <v>159932</v>
      </c>
      <c r="F103" s="13">
        <v>87381</v>
      </c>
      <c r="G103" s="13">
        <v>31728</v>
      </c>
      <c r="H103" s="13">
        <v>628961</v>
      </c>
      <c r="I103" s="13">
        <v>326076</v>
      </c>
      <c r="J103" s="14"/>
      <c r="K103" s="13">
        <v>159932</v>
      </c>
      <c r="L103" s="13">
        <v>105975</v>
      </c>
      <c r="M103" s="13">
        <v>35595</v>
      </c>
      <c r="N103" s="13">
        <v>735390</v>
      </c>
      <c r="O103" s="13">
        <v>417843</v>
      </c>
      <c r="P103" s="14"/>
      <c r="Q103" s="13">
        <v>154796</v>
      </c>
      <c r="R103" s="13">
        <v>125356</v>
      </c>
      <c r="S103" s="13">
        <v>35492</v>
      </c>
      <c r="T103" s="13">
        <v>885969</v>
      </c>
      <c r="U103" s="13">
        <v>470586</v>
      </c>
      <c r="V103" s="13">
        <v>4878</v>
      </c>
      <c r="W103" s="13">
        <v>239241</v>
      </c>
      <c r="X103" s="13">
        <v>133870</v>
      </c>
      <c r="Y103" s="13">
        <v>37302</v>
      </c>
      <c r="Z103" s="21">
        <v>944877</v>
      </c>
      <c r="AA103" s="21">
        <v>472773</v>
      </c>
      <c r="AB103" s="22" t="s">
        <v>62</v>
      </c>
      <c r="AC103" s="21">
        <v>243148</v>
      </c>
      <c r="AD103" s="21">
        <v>143097</v>
      </c>
      <c r="AE103" s="21">
        <v>69021</v>
      </c>
      <c r="AF103" s="21">
        <v>1129954</v>
      </c>
      <c r="AG103" s="21">
        <v>475408</v>
      </c>
      <c r="AH103" s="22" t="s">
        <v>67</v>
      </c>
      <c r="AI103" s="21">
        <v>414362</v>
      </c>
      <c r="AJ103" s="21">
        <v>163864</v>
      </c>
      <c r="AK103" s="21">
        <v>51657</v>
      </c>
      <c r="AL103" s="21">
        <v>1350298</v>
      </c>
      <c r="AM103" s="21">
        <v>498948</v>
      </c>
      <c r="AN103" s="22" t="s">
        <v>67</v>
      </c>
      <c r="AO103" s="21">
        <v>517733</v>
      </c>
      <c r="AP103" s="21">
        <v>249229</v>
      </c>
      <c r="AQ103" s="21">
        <v>56474</v>
      </c>
    </row>
    <row r="104" spans="1:43" ht="78.75">
      <c r="A104" s="12" t="s">
        <v>161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3"/>
      <c r="O104" s="13"/>
      <c r="P104" s="14"/>
      <c r="Q104" s="13"/>
      <c r="R104" s="13"/>
      <c r="S104" s="13"/>
      <c r="T104" s="14"/>
      <c r="U104" s="14"/>
      <c r="V104" s="14"/>
      <c r="W104" s="14"/>
      <c r="X104" s="14"/>
      <c r="Y104" s="14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</row>
    <row r="105" spans="1:43" ht="31.5">
      <c r="A105" s="12" t="s">
        <v>162</v>
      </c>
      <c r="B105" s="13">
        <v>2021515</v>
      </c>
      <c r="C105" s="13">
        <v>1218941</v>
      </c>
      <c r="D105" s="13">
        <v>140</v>
      </c>
      <c r="E105" s="13">
        <v>624178</v>
      </c>
      <c r="F105" s="13">
        <v>97918</v>
      </c>
      <c r="G105" s="13">
        <v>14123</v>
      </c>
      <c r="H105" s="13">
        <v>2742826</v>
      </c>
      <c r="I105" s="13">
        <v>1321964</v>
      </c>
      <c r="J105" s="14"/>
      <c r="K105" s="13">
        <v>1142688</v>
      </c>
      <c r="L105" s="13">
        <v>231953</v>
      </c>
      <c r="M105" s="13">
        <v>26709</v>
      </c>
      <c r="N105" s="13">
        <v>4174096</v>
      </c>
      <c r="O105" s="13">
        <v>2534744</v>
      </c>
      <c r="P105" s="14"/>
      <c r="Q105" s="13">
        <v>1206195</v>
      </c>
      <c r="R105" s="13">
        <v>308636</v>
      </c>
      <c r="S105" s="13">
        <v>100723</v>
      </c>
      <c r="T105" s="13">
        <v>3548382</v>
      </c>
      <c r="U105" s="13">
        <v>2348592</v>
      </c>
      <c r="V105" s="13"/>
      <c r="W105" s="13">
        <v>887966</v>
      </c>
      <c r="X105" s="13">
        <v>240648</v>
      </c>
      <c r="Y105" s="13">
        <v>64917</v>
      </c>
      <c r="Z105" s="21">
        <v>3253181</v>
      </c>
      <c r="AA105" s="21">
        <v>1779403</v>
      </c>
      <c r="AB105" s="22" t="s">
        <v>62</v>
      </c>
      <c r="AC105" s="21">
        <v>1002573</v>
      </c>
      <c r="AD105" s="21">
        <v>398452</v>
      </c>
      <c r="AE105" s="21">
        <v>72683</v>
      </c>
      <c r="AF105" s="21">
        <v>3917373</v>
      </c>
      <c r="AG105" s="21">
        <v>2078262</v>
      </c>
      <c r="AH105" s="22"/>
      <c r="AI105" s="21">
        <v>1311975</v>
      </c>
      <c r="AJ105" s="21">
        <v>452346</v>
      </c>
      <c r="AK105" s="21">
        <v>74720</v>
      </c>
      <c r="AL105" s="21">
        <v>3603037</v>
      </c>
      <c r="AM105" s="21">
        <v>2058098</v>
      </c>
      <c r="AN105" s="22"/>
      <c r="AO105" s="21">
        <v>1052752</v>
      </c>
      <c r="AP105" s="21">
        <v>430121</v>
      </c>
      <c r="AQ105" s="21">
        <v>62066</v>
      </c>
    </row>
    <row r="106" spans="1:43" ht="31.5">
      <c r="A106" s="12" t="s">
        <v>163</v>
      </c>
      <c r="B106" s="13">
        <v>261214</v>
      </c>
      <c r="C106" s="13">
        <v>171864</v>
      </c>
      <c r="D106" s="13">
        <v>8377</v>
      </c>
      <c r="E106" s="13">
        <v>28845</v>
      </c>
      <c r="F106" s="13">
        <v>19697</v>
      </c>
      <c r="G106" s="13">
        <v>32871</v>
      </c>
      <c r="H106" s="13">
        <v>231532</v>
      </c>
      <c r="I106" s="13">
        <v>141156</v>
      </c>
      <c r="J106" s="14"/>
      <c r="K106" s="13">
        <v>26834</v>
      </c>
      <c r="L106" s="13">
        <v>26482</v>
      </c>
      <c r="M106" s="13">
        <v>36921</v>
      </c>
      <c r="N106" s="13">
        <v>204674</v>
      </c>
      <c r="O106" s="13">
        <v>124024</v>
      </c>
      <c r="P106" s="14"/>
      <c r="Q106" s="13">
        <v>29104</v>
      </c>
      <c r="R106" s="13">
        <v>19158</v>
      </c>
      <c r="S106" s="13">
        <v>32182</v>
      </c>
      <c r="T106" s="13">
        <v>229023</v>
      </c>
      <c r="U106" s="13">
        <v>144714</v>
      </c>
      <c r="V106" s="13">
        <v>8200</v>
      </c>
      <c r="W106" s="13">
        <v>25934</v>
      </c>
      <c r="X106" s="13">
        <v>22721</v>
      </c>
      <c r="Y106" s="13">
        <v>35448</v>
      </c>
      <c r="Z106" s="21">
        <v>229993</v>
      </c>
      <c r="AA106" s="21">
        <v>111636</v>
      </c>
      <c r="AB106" s="22"/>
      <c r="AC106" s="21">
        <v>47888</v>
      </c>
      <c r="AD106" s="21">
        <v>21712</v>
      </c>
      <c r="AE106" s="21">
        <v>48757</v>
      </c>
      <c r="AF106" s="21">
        <v>292770</v>
      </c>
      <c r="AG106" s="21">
        <v>105191</v>
      </c>
      <c r="AH106" s="22"/>
      <c r="AI106" s="21">
        <v>118926</v>
      </c>
      <c r="AJ106" s="21">
        <v>17381</v>
      </c>
      <c r="AK106" s="21">
        <v>51272</v>
      </c>
      <c r="AL106" s="21">
        <v>254095</v>
      </c>
      <c r="AM106" s="21">
        <v>101331</v>
      </c>
      <c r="AN106" s="22"/>
      <c r="AO106" s="21">
        <v>82426</v>
      </c>
      <c r="AP106" s="21">
        <v>16578</v>
      </c>
      <c r="AQ106" s="21">
        <v>53760</v>
      </c>
    </row>
    <row r="107" spans="1:43" ht="31.5">
      <c r="A107" s="12" t="s">
        <v>164</v>
      </c>
      <c r="B107" s="13">
        <v>167255</v>
      </c>
      <c r="C107" s="13">
        <v>89474</v>
      </c>
      <c r="D107" s="13">
        <v>8377</v>
      </c>
      <c r="E107" s="13">
        <v>24886</v>
      </c>
      <c r="F107" s="13">
        <v>18191</v>
      </c>
      <c r="G107" s="13">
        <v>32551</v>
      </c>
      <c r="H107" s="13">
        <v>139920</v>
      </c>
      <c r="I107" s="13">
        <v>59814</v>
      </c>
      <c r="J107" s="14"/>
      <c r="K107" s="13">
        <v>36921</v>
      </c>
      <c r="L107" s="13">
        <v>20111</v>
      </c>
      <c r="M107" s="13">
        <v>36921</v>
      </c>
      <c r="N107" s="13">
        <v>134662</v>
      </c>
      <c r="O107" s="13">
        <v>65203</v>
      </c>
      <c r="P107" s="14"/>
      <c r="Q107" s="13">
        <v>25180</v>
      </c>
      <c r="R107" s="13">
        <v>11891</v>
      </c>
      <c r="S107" s="13">
        <v>32182</v>
      </c>
      <c r="T107" s="13">
        <v>159025</v>
      </c>
      <c r="U107" s="13">
        <v>85893</v>
      </c>
      <c r="V107" s="13">
        <v>8200</v>
      </c>
      <c r="W107" s="13">
        <v>22035</v>
      </c>
      <c r="X107" s="13">
        <v>15443</v>
      </c>
      <c r="Y107" s="13">
        <v>35448</v>
      </c>
      <c r="Z107" s="22" t="s">
        <v>62</v>
      </c>
      <c r="AA107" s="22" t="s">
        <v>62</v>
      </c>
      <c r="AB107" s="22"/>
      <c r="AC107" s="22" t="s">
        <v>62</v>
      </c>
      <c r="AD107" s="22" t="s">
        <v>62</v>
      </c>
      <c r="AE107" s="22"/>
      <c r="AF107" s="22" t="s">
        <v>67</v>
      </c>
      <c r="AG107" s="22" t="s">
        <v>67</v>
      </c>
      <c r="AH107" s="22"/>
      <c r="AI107" s="22" t="s">
        <v>67</v>
      </c>
      <c r="AJ107" s="22" t="s">
        <v>67</v>
      </c>
      <c r="AK107" s="22" t="s">
        <v>67</v>
      </c>
      <c r="AL107" s="22" t="s">
        <v>67</v>
      </c>
      <c r="AM107" s="22" t="s">
        <v>67</v>
      </c>
      <c r="AN107" s="22"/>
      <c r="AO107" s="22" t="s">
        <v>67</v>
      </c>
      <c r="AP107" s="22" t="s">
        <v>67</v>
      </c>
      <c r="AQ107" s="21">
        <v>53760</v>
      </c>
    </row>
    <row r="108" spans="1:43" ht="63">
      <c r="A108" s="12" t="s">
        <v>165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22"/>
      <c r="AA108" s="22"/>
      <c r="AB108" s="23"/>
      <c r="AC108" s="23"/>
      <c r="AD108" s="22"/>
      <c r="AE108" s="22"/>
      <c r="AF108" s="22"/>
      <c r="AG108" s="22"/>
      <c r="AH108" s="23"/>
      <c r="AI108" s="23"/>
      <c r="AJ108" s="22"/>
      <c r="AK108" s="22"/>
      <c r="AL108" s="22"/>
      <c r="AM108" s="22"/>
      <c r="AN108" s="23"/>
      <c r="AO108" s="23"/>
      <c r="AP108" s="22"/>
      <c r="AQ108" s="22"/>
    </row>
    <row r="109" spans="1:43" ht="31.5">
      <c r="A109" s="12" t="s">
        <v>166</v>
      </c>
      <c r="B109" s="13">
        <v>93959</v>
      </c>
      <c r="C109" s="13">
        <v>82390</v>
      </c>
      <c r="D109" s="14"/>
      <c r="E109" s="13">
        <v>3959</v>
      </c>
      <c r="F109" s="13">
        <v>1506</v>
      </c>
      <c r="G109" s="13">
        <v>320</v>
      </c>
      <c r="H109" s="13">
        <v>91612</v>
      </c>
      <c r="I109" s="14"/>
      <c r="J109" s="14"/>
      <c r="K109" s="14"/>
      <c r="L109" s="13">
        <v>6321</v>
      </c>
      <c r="M109" s="14"/>
      <c r="N109" s="14" t="s">
        <v>62</v>
      </c>
      <c r="O109" s="14" t="s">
        <v>62</v>
      </c>
      <c r="P109" s="14"/>
      <c r="Q109" s="14" t="s">
        <v>62</v>
      </c>
      <c r="R109" s="14" t="s">
        <v>62</v>
      </c>
      <c r="S109" s="14"/>
      <c r="T109" s="14" t="s">
        <v>62</v>
      </c>
      <c r="U109" s="14" t="s">
        <v>62</v>
      </c>
      <c r="V109" s="14"/>
      <c r="W109" s="14" t="s">
        <v>62</v>
      </c>
      <c r="X109" s="14" t="s">
        <v>62</v>
      </c>
      <c r="Y109" s="14"/>
      <c r="Z109" s="22" t="s">
        <v>62</v>
      </c>
      <c r="AA109" s="22" t="s">
        <v>62</v>
      </c>
      <c r="AB109" s="22"/>
      <c r="AC109" s="22" t="s">
        <v>62</v>
      </c>
      <c r="AD109" s="22" t="s">
        <v>62</v>
      </c>
      <c r="AE109" s="22"/>
      <c r="AF109" s="22" t="s">
        <v>67</v>
      </c>
      <c r="AG109" s="22" t="s">
        <v>67</v>
      </c>
      <c r="AH109" s="22"/>
      <c r="AI109" s="22" t="s">
        <v>67</v>
      </c>
      <c r="AJ109" s="22" t="s">
        <v>67</v>
      </c>
      <c r="AK109" s="22" t="s">
        <v>67</v>
      </c>
      <c r="AL109" s="22" t="s">
        <v>67</v>
      </c>
      <c r="AM109" s="22" t="s">
        <v>67</v>
      </c>
      <c r="AN109" s="22"/>
      <c r="AO109" s="22" t="s">
        <v>67</v>
      </c>
      <c r="AP109" s="22" t="s">
        <v>67</v>
      </c>
      <c r="AQ109" s="22"/>
    </row>
    <row r="111" spans="1:43" s="3" customFormat="1">
      <c r="A111" s="1" t="s">
        <v>171</v>
      </c>
      <c r="L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Кутафина Ирина Александровна</cp:lastModifiedBy>
  <cp:lastPrinted>2021-05-13T12:20:00Z</cp:lastPrinted>
  <dcterms:created xsi:type="dcterms:W3CDTF">2021-04-08T10:35:00Z</dcterms:created>
  <dcterms:modified xsi:type="dcterms:W3CDTF">2024-10-02T13:05:40Z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01F4D329F49148759369C0871A5D4DA6_12</vt:lpwstr>
  </property>
  <property fmtid="{D5CDD505-2E9C-101B-9397-08002B2CF9AE}" pid="3" name="KSOProductBuildVer">
    <vt:lpwstr>1049-12.2.0.13472</vt:lpwstr>
  </property>
</Properties>
</file>