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" yWindow="45" windowWidth="13005" windowHeight="11760" activeTab="2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4" hidden="1">'4'!$A$5:$Y$5</definedName>
    <definedName name="_xlnm._FilterDatabase" localSheetId="6" hidden="1">'6'!$A$5:$AE$109</definedName>
    <definedName name="а">Содержание!$B$4</definedName>
  </definedNames>
  <calcPr calcId="125725"/>
</workbook>
</file>

<file path=xl/calcChain.xml><?xml version="1.0" encoding="utf-8"?>
<calcChain xmlns="http://schemas.openxmlformats.org/spreadsheetml/2006/main">
  <c r="X42" i="9"/>
  <c r="F6" l="1"/>
  <c r="Y109"/>
  <c r="X109"/>
  <c r="W109"/>
  <c r="U109"/>
  <c r="T109"/>
  <c r="S109"/>
  <c r="R109"/>
  <c r="Q109"/>
  <c r="O109"/>
  <c r="N109"/>
  <c r="M109"/>
  <c r="L109"/>
  <c r="K109"/>
  <c r="I109"/>
  <c r="H109"/>
  <c r="G109"/>
  <c r="F109"/>
  <c r="E109"/>
  <c r="B109"/>
  <c r="R108"/>
  <c r="Q108"/>
  <c r="O108"/>
  <c r="N108"/>
  <c r="L108"/>
  <c r="K108"/>
  <c r="I108"/>
  <c r="H108"/>
  <c r="F108"/>
  <c r="E108"/>
  <c r="B108"/>
  <c r="Y106"/>
  <c r="X106"/>
  <c r="W106"/>
  <c r="U106"/>
  <c r="T106"/>
  <c r="S106"/>
  <c r="R106"/>
  <c r="Q106"/>
  <c r="O106"/>
  <c r="N106"/>
  <c r="M106"/>
  <c r="L106"/>
  <c r="K106"/>
  <c r="I106"/>
  <c r="H106"/>
  <c r="G106"/>
  <c r="F106"/>
  <c r="E106"/>
  <c r="B106"/>
  <c r="X105"/>
  <c r="U105"/>
  <c r="T105"/>
  <c r="R105"/>
  <c r="Q105"/>
  <c r="N105"/>
  <c r="L105"/>
  <c r="K105"/>
  <c r="H105"/>
  <c r="F105"/>
  <c r="E105"/>
  <c r="B105"/>
  <c r="R104"/>
  <c r="N104"/>
  <c r="F104"/>
  <c r="B104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B102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B101"/>
  <c r="Y98"/>
  <c r="X98"/>
  <c r="W98"/>
  <c r="U98"/>
  <c r="S98"/>
  <c r="R98"/>
  <c r="Q98"/>
  <c r="O98"/>
  <c r="N98"/>
  <c r="M98"/>
  <c r="L98"/>
  <c r="K98"/>
  <c r="I98"/>
  <c r="H98"/>
  <c r="G98"/>
  <c r="F98"/>
  <c r="E98"/>
  <c r="B98"/>
  <c r="Y97"/>
  <c r="X97"/>
  <c r="W97"/>
  <c r="U97"/>
  <c r="S97"/>
  <c r="R97"/>
  <c r="Q97"/>
  <c r="O97"/>
  <c r="N97"/>
  <c r="M97"/>
  <c r="L97"/>
  <c r="K97"/>
  <c r="I97"/>
  <c r="H97"/>
  <c r="G97"/>
  <c r="F97"/>
  <c r="E97"/>
  <c r="B97"/>
  <c r="Y94"/>
  <c r="X94"/>
  <c r="U94"/>
  <c r="T94"/>
  <c r="S94"/>
  <c r="R94"/>
  <c r="O94"/>
  <c r="N94"/>
  <c r="M94"/>
  <c r="L94"/>
  <c r="I94"/>
  <c r="H94"/>
  <c r="G94"/>
  <c r="F94"/>
  <c r="E94"/>
  <c r="B94"/>
  <c r="Y93"/>
  <c r="X93"/>
  <c r="U93"/>
  <c r="T93"/>
  <c r="S93"/>
  <c r="R93"/>
  <c r="O93"/>
  <c r="N93"/>
  <c r="M93"/>
  <c r="L93"/>
  <c r="I93"/>
  <c r="H93"/>
  <c r="G93"/>
  <c r="F93"/>
  <c r="E93"/>
  <c r="B93"/>
  <c r="Y91"/>
  <c r="X91"/>
  <c r="W91"/>
  <c r="V91"/>
  <c r="U91"/>
  <c r="T91"/>
  <c r="S91"/>
  <c r="R91"/>
  <c r="Q91"/>
  <c r="O91"/>
  <c r="N91"/>
  <c r="M91"/>
  <c r="L91"/>
  <c r="K91"/>
  <c r="I91"/>
  <c r="H91"/>
  <c r="G91"/>
  <c r="F91"/>
  <c r="E91"/>
  <c r="B91"/>
  <c r="Y90"/>
  <c r="X90"/>
  <c r="W90"/>
  <c r="U90"/>
  <c r="T90"/>
  <c r="S90"/>
  <c r="R90"/>
  <c r="Q90"/>
  <c r="O90"/>
  <c r="N90"/>
  <c r="M90"/>
  <c r="L90"/>
  <c r="K90"/>
  <c r="I90"/>
  <c r="H90"/>
  <c r="G90"/>
  <c r="F90"/>
  <c r="E90"/>
  <c r="B90"/>
  <c r="Y87"/>
  <c r="X87"/>
  <c r="W87"/>
  <c r="T87"/>
  <c r="S87"/>
  <c r="R87"/>
  <c r="Q87"/>
  <c r="O87"/>
  <c r="N87"/>
  <c r="L87"/>
  <c r="K87"/>
  <c r="H87"/>
  <c r="G87"/>
  <c r="F87"/>
  <c r="E87"/>
  <c r="B87"/>
  <c r="Y86"/>
  <c r="X86"/>
  <c r="W86"/>
  <c r="V86"/>
  <c r="U86"/>
  <c r="T86"/>
  <c r="S86"/>
  <c r="R86"/>
  <c r="Q86"/>
  <c r="O86"/>
  <c r="N86"/>
  <c r="M86"/>
  <c r="L86"/>
  <c r="K86"/>
  <c r="I86"/>
  <c r="H86"/>
  <c r="G86"/>
  <c r="F86"/>
  <c r="E86"/>
  <c r="B86"/>
  <c r="X83"/>
  <c r="W83"/>
  <c r="T83"/>
  <c r="S83"/>
  <c r="R83"/>
  <c r="Q83"/>
  <c r="N83"/>
  <c r="L83"/>
  <c r="K83"/>
  <c r="H83"/>
  <c r="F83"/>
  <c r="E83"/>
  <c r="B83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B82"/>
  <c r="Y81"/>
  <c r="X81"/>
  <c r="W81"/>
  <c r="V81"/>
  <c r="U81"/>
  <c r="T81"/>
  <c r="S81"/>
  <c r="R81"/>
  <c r="Q81"/>
  <c r="O81"/>
  <c r="N81"/>
  <c r="M81"/>
  <c r="L81"/>
  <c r="K81"/>
  <c r="I81"/>
  <c r="H81"/>
  <c r="G81"/>
  <c r="F81"/>
  <c r="E81"/>
  <c r="B81"/>
  <c r="Y80"/>
  <c r="X80"/>
  <c r="W80"/>
  <c r="U80"/>
  <c r="T80"/>
  <c r="S80"/>
  <c r="R80"/>
  <c r="Q80"/>
  <c r="O80"/>
  <c r="N80"/>
  <c r="M80"/>
  <c r="L80"/>
  <c r="K80"/>
  <c r="I80"/>
  <c r="H80"/>
  <c r="G80"/>
  <c r="F80"/>
  <c r="E80"/>
  <c r="B80"/>
  <c r="X79"/>
  <c r="T79"/>
  <c r="S79"/>
  <c r="R79"/>
  <c r="N79"/>
  <c r="M79"/>
  <c r="L79"/>
  <c r="H79"/>
  <c r="F79"/>
  <c r="B79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Y75"/>
  <c r="X75"/>
  <c r="T75"/>
  <c r="R75"/>
  <c r="N75"/>
  <c r="L75"/>
  <c r="H75"/>
  <c r="F75"/>
  <c r="B75"/>
  <c r="Y74"/>
  <c r="X74"/>
  <c r="W74"/>
  <c r="U74"/>
  <c r="T74"/>
  <c r="S74"/>
  <c r="R74"/>
  <c r="Q74"/>
  <c r="O74"/>
  <c r="N74"/>
  <c r="M74"/>
  <c r="L74"/>
  <c r="K74"/>
  <c r="I74"/>
  <c r="H74"/>
  <c r="G74"/>
  <c r="F74"/>
  <c r="E74"/>
  <c r="B74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Y71"/>
  <c r="X71"/>
  <c r="T71"/>
  <c r="R71"/>
  <c r="N71"/>
  <c r="L71"/>
  <c r="H71"/>
  <c r="F71"/>
  <c r="B71"/>
  <c r="Y70"/>
  <c r="X70"/>
  <c r="W70"/>
  <c r="U70"/>
  <c r="T70"/>
  <c r="S70"/>
  <c r="R70"/>
  <c r="Q70"/>
  <c r="O70"/>
  <c r="N70"/>
  <c r="M70"/>
  <c r="L70"/>
  <c r="K70"/>
  <c r="I70"/>
  <c r="H70"/>
  <c r="G70"/>
  <c r="F70"/>
  <c r="B70"/>
  <c r="Y69"/>
  <c r="X69"/>
  <c r="W69"/>
  <c r="U69"/>
  <c r="T69"/>
  <c r="S69"/>
  <c r="R69"/>
  <c r="Q69"/>
  <c r="O69"/>
  <c r="N69"/>
  <c r="M69"/>
  <c r="L69"/>
  <c r="K69"/>
  <c r="J69"/>
  <c r="I69"/>
  <c r="H69"/>
  <c r="G69"/>
  <c r="F69"/>
  <c r="E69"/>
  <c r="D69"/>
  <c r="B69"/>
  <c r="Y68"/>
  <c r="X68"/>
  <c r="W68"/>
  <c r="U68"/>
  <c r="T68"/>
  <c r="S68"/>
  <c r="R68"/>
  <c r="Q68"/>
  <c r="O68"/>
  <c r="N68"/>
  <c r="M68"/>
  <c r="L68"/>
  <c r="K68"/>
  <c r="I68"/>
  <c r="H68"/>
  <c r="G68"/>
  <c r="F68"/>
  <c r="E68"/>
  <c r="B68"/>
  <c r="X66"/>
  <c r="W66"/>
  <c r="U66"/>
  <c r="T66"/>
  <c r="R66"/>
  <c r="Q66"/>
  <c r="O66"/>
  <c r="N66"/>
  <c r="L66"/>
  <c r="K66"/>
  <c r="I66"/>
  <c r="H66"/>
  <c r="F66"/>
  <c r="E66"/>
  <c r="B66"/>
  <c r="Y65"/>
  <c r="X65"/>
  <c r="W65"/>
  <c r="U65"/>
  <c r="T65"/>
  <c r="S65"/>
  <c r="R65"/>
  <c r="Q65"/>
  <c r="O65"/>
  <c r="N65"/>
  <c r="M65"/>
  <c r="L65"/>
  <c r="K65"/>
  <c r="J65"/>
  <c r="I65"/>
  <c r="H65"/>
  <c r="G65"/>
  <c r="F65"/>
  <c r="E65"/>
  <c r="D65"/>
  <c r="B65"/>
  <c r="Y64"/>
  <c r="X64"/>
  <c r="W64"/>
  <c r="U64"/>
  <c r="T64"/>
  <c r="S64"/>
  <c r="R64"/>
  <c r="Q64"/>
  <c r="O64"/>
  <c r="N64"/>
  <c r="M64"/>
  <c r="L64"/>
  <c r="K64"/>
  <c r="I64"/>
  <c r="H64"/>
  <c r="G64"/>
  <c r="F64"/>
  <c r="E64"/>
  <c r="B64"/>
  <c r="Y63"/>
  <c r="X63"/>
  <c r="W63"/>
  <c r="U63"/>
  <c r="T63"/>
  <c r="S63"/>
  <c r="R63"/>
  <c r="Q63"/>
  <c r="O63"/>
  <c r="N63"/>
  <c r="M63"/>
  <c r="L63"/>
  <c r="K63"/>
  <c r="I63"/>
  <c r="H63"/>
  <c r="G63"/>
  <c r="F63"/>
  <c r="E63"/>
  <c r="B63"/>
  <c r="Y62"/>
  <c r="X62"/>
  <c r="W62"/>
  <c r="U62"/>
  <c r="T62"/>
  <c r="S62"/>
  <c r="R62"/>
  <c r="Q62"/>
  <c r="O62"/>
  <c r="N62"/>
  <c r="M62"/>
  <c r="L62"/>
  <c r="K62"/>
  <c r="I62"/>
  <c r="H62"/>
  <c r="G62"/>
  <c r="F62"/>
  <c r="E62"/>
  <c r="B62"/>
  <c r="Y61"/>
  <c r="X61"/>
  <c r="W61"/>
  <c r="U61"/>
  <c r="T61"/>
  <c r="S61"/>
  <c r="R61"/>
  <c r="Q61"/>
  <c r="O61"/>
  <c r="N61"/>
  <c r="M61"/>
  <c r="L61"/>
  <c r="K61"/>
  <c r="I61"/>
  <c r="H61"/>
  <c r="G61"/>
  <c r="F61"/>
  <c r="E61"/>
  <c r="B61"/>
  <c r="Y60"/>
  <c r="X60"/>
  <c r="W60"/>
  <c r="U60"/>
  <c r="T60"/>
  <c r="S60"/>
  <c r="R60"/>
  <c r="Q60"/>
  <c r="P60"/>
  <c r="O60"/>
  <c r="N60"/>
  <c r="M60"/>
  <c r="L60"/>
  <c r="K60"/>
  <c r="I60"/>
  <c r="H60"/>
  <c r="G60"/>
  <c r="F60"/>
  <c r="E60"/>
  <c r="B60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Y56"/>
  <c r="X56"/>
  <c r="W56"/>
  <c r="V56"/>
  <c r="U56"/>
  <c r="T56"/>
  <c r="S56"/>
  <c r="Q56"/>
  <c r="P56"/>
  <c r="O56"/>
  <c r="N56"/>
  <c r="M56"/>
  <c r="L56"/>
  <c r="K56"/>
  <c r="J56"/>
  <c r="I56"/>
  <c r="H56"/>
  <c r="G56"/>
  <c r="F56"/>
  <c r="E56"/>
  <c r="D56"/>
  <c r="B56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X54"/>
  <c r="S54"/>
  <c r="R54"/>
  <c r="Q54"/>
  <c r="O54"/>
  <c r="N54"/>
  <c r="M54"/>
  <c r="L54"/>
  <c r="K54"/>
  <c r="I54"/>
  <c r="H54"/>
  <c r="G54"/>
  <c r="F54"/>
  <c r="E54"/>
  <c r="B54"/>
  <c r="Y53"/>
  <c r="X53"/>
  <c r="W53"/>
  <c r="U53"/>
  <c r="T53"/>
  <c r="S53"/>
  <c r="R53"/>
  <c r="Q53"/>
  <c r="O53"/>
  <c r="N53"/>
  <c r="M53"/>
  <c r="L53"/>
  <c r="K53"/>
  <c r="I53"/>
  <c r="H53"/>
  <c r="G53"/>
  <c r="F53"/>
  <c r="E53"/>
  <c r="B53"/>
  <c r="V52"/>
  <c r="S52"/>
  <c r="Q52"/>
  <c r="P52"/>
  <c r="O52"/>
  <c r="N52"/>
  <c r="M52"/>
  <c r="L52"/>
  <c r="K52"/>
  <c r="J52"/>
  <c r="I52"/>
  <c r="H52"/>
  <c r="G52"/>
  <c r="F52"/>
  <c r="E52"/>
  <c r="D52"/>
  <c r="B52"/>
  <c r="Y51"/>
  <c r="X51"/>
  <c r="W51"/>
  <c r="U51"/>
  <c r="T51"/>
  <c r="S51"/>
  <c r="R51"/>
  <c r="Q51"/>
  <c r="O51"/>
  <c r="N51"/>
  <c r="M51"/>
  <c r="L51"/>
  <c r="K51"/>
  <c r="I51"/>
  <c r="H51"/>
  <c r="G51"/>
  <c r="F51"/>
  <c r="E51"/>
  <c r="B51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B50"/>
  <c r="Y49"/>
  <c r="X49"/>
  <c r="W49"/>
  <c r="U49"/>
  <c r="T49"/>
  <c r="S49"/>
  <c r="R49"/>
  <c r="Q49"/>
  <c r="O49"/>
  <c r="N49"/>
  <c r="M49"/>
  <c r="L49"/>
  <c r="K49"/>
  <c r="I49"/>
  <c r="H49"/>
  <c r="G49"/>
  <c r="F49"/>
  <c r="E49"/>
  <c r="B49"/>
  <c r="Y48"/>
  <c r="X48"/>
  <c r="W48"/>
  <c r="V48"/>
  <c r="U48"/>
  <c r="T48"/>
  <c r="S48"/>
  <c r="Q48"/>
  <c r="P48"/>
  <c r="O48"/>
  <c r="N48"/>
  <c r="M48"/>
  <c r="L48"/>
  <c r="K48"/>
  <c r="J48"/>
  <c r="I48"/>
  <c r="H48"/>
  <c r="G48"/>
  <c r="F48"/>
  <c r="E48"/>
  <c r="B48"/>
  <c r="S47"/>
  <c r="R47"/>
  <c r="Q47"/>
  <c r="P47"/>
  <c r="O47"/>
  <c r="N47"/>
  <c r="M47"/>
  <c r="L47"/>
  <c r="K47"/>
  <c r="J47"/>
  <c r="I47"/>
  <c r="H47"/>
  <c r="G47"/>
  <c r="F47"/>
  <c r="E47"/>
  <c r="D47"/>
  <c r="B47"/>
  <c r="Y46"/>
  <c r="X46"/>
  <c r="W46"/>
  <c r="U46"/>
  <c r="T46"/>
  <c r="S46"/>
  <c r="R46"/>
  <c r="Q46"/>
  <c r="O46"/>
  <c r="N46"/>
  <c r="M46"/>
  <c r="L46"/>
  <c r="K46"/>
  <c r="I46"/>
  <c r="H46"/>
  <c r="G46"/>
  <c r="F46"/>
  <c r="E46"/>
  <c r="B46"/>
  <c r="Y44"/>
  <c r="X44"/>
  <c r="W44"/>
  <c r="U44"/>
  <c r="T44"/>
  <c r="S44"/>
  <c r="R44"/>
  <c r="Q44"/>
  <c r="O44"/>
  <c r="N44"/>
  <c r="M44"/>
  <c r="L44"/>
  <c r="K44"/>
  <c r="I44"/>
  <c r="H44"/>
  <c r="G44"/>
  <c r="F44"/>
  <c r="E44"/>
  <c r="B44"/>
  <c r="Y43"/>
  <c r="X43"/>
  <c r="W43"/>
  <c r="U43"/>
  <c r="T43"/>
  <c r="S43"/>
  <c r="Q43"/>
  <c r="P43"/>
  <c r="O43"/>
  <c r="N43"/>
  <c r="M43"/>
  <c r="L43"/>
  <c r="K43"/>
  <c r="J43"/>
  <c r="I43"/>
  <c r="H43"/>
  <c r="G43"/>
  <c r="F43"/>
  <c r="E43"/>
  <c r="D43"/>
  <c r="B43"/>
  <c r="V42"/>
  <c r="U42"/>
  <c r="S42"/>
  <c r="R42"/>
  <c r="Q42"/>
  <c r="P42"/>
  <c r="O42"/>
  <c r="N42"/>
  <c r="M42"/>
  <c r="L42"/>
  <c r="K42"/>
  <c r="J42"/>
  <c r="I42"/>
  <c r="H42"/>
  <c r="G42"/>
  <c r="F42"/>
  <c r="E42"/>
  <c r="D42"/>
  <c r="B42"/>
  <c r="X41"/>
  <c r="V41"/>
  <c r="U41"/>
  <c r="S41"/>
  <c r="R41"/>
  <c r="Q41"/>
  <c r="P41"/>
  <c r="O41"/>
  <c r="N41"/>
  <c r="M41"/>
  <c r="L41"/>
  <c r="K41"/>
  <c r="J41"/>
  <c r="I41"/>
  <c r="H41"/>
  <c r="G41"/>
  <c r="F41"/>
  <c r="E41"/>
  <c r="D41"/>
  <c r="B41"/>
  <c r="Y40"/>
  <c r="X40"/>
  <c r="T40"/>
  <c r="S40"/>
  <c r="R40"/>
  <c r="N40"/>
  <c r="M40"/>
  <c r="L40"/>
  <c r="K40"/>
  <c r="H40"/>
  <c r="G40"/>
  <c r="F40"/>
  <c r="E40"/>
  <c r="B40"/>
  <c r="Y39"/>
  <c r="X39"/>
  <c r="W39"/>
  <c r="U39"/>
  <c r="T39"/>
  <c r="S39"/>
  <c r="R39"/>
  <c r="Q39"/>
  <c r="O39"/>
  <c r="N39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B37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B36"/>
  <c r="Y35"/>
  <c r="X35"/>
  <c r="W35"/>
  <c r="U35"/>
  <c r="T35"/>
  <c r="S35"/>
  <c r="R35"/>
  <c r="Q35"/>
  <c r="O35"/>
  <c r="N35"/>
  <c r="M35"/>
  <c r="L35"/>
  <c r="K35"/>
  <c r="I35"/>
  <c r="H35"/>
  <c r="G35"/>
  <c r="F35"/>
  <c r="E35"/>
  <c r="B35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B34"/>
  <c r="Y33"/>
  <c r="X33"/>
  <c r="W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B33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B32"/>
  <c r="R31"/>
  <c r="Q31"/>
  <c r="N31"/>
  <c r="L31"/>
  <c r="K31"/>
  <c r="H31"/>
  <c r="F31"/>
  <c r="E31"/>
  <c r="B31"/>
  <c r="Y30"/>
  <c r="X30"/>
  <c r="W30"/>
  <c r="U30"/>
  <c r="T30"/>
  <c r="S30"/>
  <c r="R30"/>
  <c r="Q30"/>
  <c r="O30"/>
  <c r="N30"/>
  <c r="M30"/>
  <c r="L30"/>
  <c r="K30"/>
  <c r="J30"/>
  <c r="I30"/>
  <c r="H30"/>
  <c r="G30"/>
  <c r="F30"/>
  <c r="E30"/>
  <c r="D30"/>
  <c r="B30"/>
  <c r="Y29"/>
  <c r="X29"/>
  <c r="W29"/>
  <c r="U29"/>
  <c r="T29"/>
  <c r="S29"/>
  <c r="R29"/>
  <c r="Q29"/>
  <c r="O29"/>
  <c r="N29"/>
  <c r="M29"/>
  <c r="L29"/>
  <c r="K29"/>
  <c r="I29"/>
  <c r="H29"/>
  <c r="G29"/>
  <c r="F29"/>
  <c r="E29"/>
  <c r="B29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B28"/>
  <c r="Y27"/>
  <c r="X27"/>
  <c r="W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B27"/>
  <c r="M25"/>
  <c r="L25"/>
  <c r="J25"/>
  <c r="I25"/>
  <c r="H25"/>
  <c r="G25"/>
  <c r="F25"/>
  <c r="D25"/>
  <c r="B25"/>
  <c r="Y24"/>
  <c r="X24"/>
  <c r="W24"/>
  <c r="U24"/>
  <c r="T24"/>
  <c r="S24"/>
  <c r="R24"/>
  <c r="Q24"/>
  <c r="O24"/>
  <c r="N24"/>
  <c r="M24"/>
  <c r="L24"/>
  <c r="K24"/>
  <c r="I24"/>
  <c r="H24"/>
  <c r="G24"/>
  <c r="F24"/>
  <c r="E24"/>
  <c r="B24"/>
  <c r="Y23"/>
  <c r="X23"/>
  <c r="W23"/>
  <c r="U23"/>
  <c r="T23"/>
  <c r="S23"/>
  <c r="R23"/>
  <c r="Q23"/>
  <c r="O23"/>
  <c r="N23"/>
  <c r="M23"/>
  <c r="L23"/>
  <c r="K23"/>
  <c r="I23"/>
  <c r="H23"/>
  <c r="G23"/>
  <c r="F23"/>
  <c r="E23"/>
  <c r="B23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B22"/>
  <c r="Y21"/>
  <c r="X21"/>
  <c r="W21"/>
  <c r="U21"/>
  <c r="T21"/>
  <c r="S21"/>
  <c r="R21"/>
  <c r="Q21"/>
  <c r="O21"/>
  <c r="N21"/>
  <c r="L21"/>
  <c r="K21"/>
  <c r="I21"/>
  <c r="H21"/>
  <c r="F21"/>
  <c r="E21"/>
  <c r="B21"/>
  <c r="Y20"/>
  <c r="X20"/>
  <c r="W20"/>
  <c r="U20"/>
  <c r="T20"/>
  <c r="S20"/>
  <c r="R20"/>
  <c r="Q20"/>
  <c r="O20"/>
  <c r="N20"/>
  <c r="M20"/>
  <c r="L20"/>
  <c r="K20"/>
  <c r="I20"/>
  <c r="H20"/>
  <c r="G20"/>
  <c r="F20"/>
  <c r="E20"/>
  <c r="B20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B18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7"/>
  <c r="V16"/>
  <c r="S16"/>
  <c r="Q16"/>
  <c r="P16"/>
  <c r="O16"/>
  <c r="N16"/>
  <c r="M16"/>
  <c r="L16"/>
  <c r="K16"/>
  <c r="J16"/>
  <c r="I16"/>
  <c r="H16"/>
  <c r="G16"/>
  <c r="F16"/>
  <c r="E16"/>
  <c r="D16"/>
  <c r="B16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Y10"/>
  <c r="X10"/>
  <c r="W10"/>
  <c r="V10"/>
  <c r="U10"/>
  <c r="T10"/>
  <c r="S10"/>
  <c r="Q10"/>
  <c r="P10"/>
  <c r="O10"/>
  <c r="N10"/>
  <c r="M10"/>
  <c r="L10"/>
  <c r="K10"/>
  <c r="J10"/>
  <c r="I10"/>
  <c r="H10"/>
  <c r="G10"/>
  <c r="F10"/>
  <c r="E10"/>
  <c r="D10"/>
  <c r="B10"/>
  <c r="Y9"/>
  <c r="X9"/>
  <c r="W9"/>
  <c r="U9"/>
  <c r="T9"/>
  <c r="S9"/>
  <c r="R9"/>
  <c r="Q9"/>
  <c r="O9"/>
  <c r="N9"/>
  <c r="M9"/>
  <c r="L9"/>
  <c r="K9"/>
  <c r="J9"/>
  <c r="I9"/>
  <c r="H9"/>
  <c r="G9"/>
  <c r="F9"/>
  <c r="E9"/>
  <c r="D9"/>
  <c r="B9"/>
  <c r="Y8"/>
  <c r="X8"/>
  <c r="W8"/>
  <c r="U8"/>
  <c r="T8"/>
  <c r="S8"/>
  <c r="R8"/>
  <c r="Q8"/>
  <c r="O8"/>
  <c r="N8"/>
  <c r="M8"/>
  <c r="L8"/>
  <c r="K8"/>
  <c r="I8"/>
  <c r="H8"/>
  <c r="G8"/>
  <c r="F8"/>
  <c r="E8"/>
  <c r="B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  <c r="Y6"/>
  <c r="X6"/>
  <c r="W6"/>
  <c r="V6"/>
  <c r="U6"/>
  <c r="T6"/>
  <c r="S6"/>
  <c r="Q6"/>
  <c r="P6"/>
  <c r="O6"/>
  <c r="N6"/>
  <c r="M6"/>
  <c r="L6"/>
  <c r="K6"/>
  <c r="J6"/>
  <c r="I6"/>
  <c r="H6"/>
  <c r="G6"/>
  <c r="D6"/>
  <c r="B6"/>
  <c r="V5"/>
  <c r="S5"/>
  <c r="R5"/>
  <c r="Q5"/>
  <c r="P5"/>
  <c r="O5"/>
  <c r="N5"/>
  <c r="M5"/>
  <c r="L5"/>
  <c r="K5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<sst xmlns="http://schemas.openxmlformats.org/spreadsheetml/2006/main" count="835" uniqueCount="304">
  <si>
    <t>Содержание:</t>
  </si>
  <si>
    <t xml:space="preserve">          К содержанию</t>
  </si>
  <si>
    <t xml:space="preserve">  К содержанию</t>
  </si>
  <si>
    <t>Ответственный исполнитель:</t>
  </si>
  <si>
    <t>Все основные фонды</t>
  </si>
  <si>
    <t>1) с учетом переоценки, осуществленной на конец отчетного года</t>
  </si>
  <si>
    <r>
      <t xml:space="preserve">Степень износа основных фондов на конец года по видам экономической деятельности по полному кругу организаций 
</t>
    </r>
    <r>
      <rPr>
        <sz val="12"/>
        <color theme="1"/>
        <rFont val="Times New Roman"/>
        <family val="1"/>
        <charset val="204"/>
      </rPr>
      <t xml:space="preserve">(в процентах)  </t>
    </r>
  </si>
  <si>
    <r>
      <t>Степень износа основных фондов на конец года по видам экономической деятельности по полному кругу организаций</t>
    </r>
    <r>
      <rPr>
        <sz val="12"/>
        <color theme="1"/>
        <rFont val="Times New Roman"/>
        <family val="1"/>
        <charset val="204"/>
      </rPr>
      <t xml:space="preserve"> (в процентах) 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</si>
  <si>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</si>
  <si>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</si>
  <si>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</si>
  <si>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</si>
  <si>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</si>
  <si>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</si>
  <si>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</si>
  <si>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</si>
  <si>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</si>
  <si>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</si>
  <si>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</si>
  <si>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</si>
  <si>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</si>
  <si>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</si>
  <si>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</si>
  <si>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</si>
  <si>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</si>
  <si>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</si>
  <si>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</si>
  <si>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</si>
  <si>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</si>
  <si>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</si>
  <si>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</si>
  <si>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</si>
  <si>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r>
      <t>Степень износа основных фондов коммерческих организаций (без  субъектов малого предпринимательства)
на конец года</t>
    </r>
    <r>
      <rPr>
        <b/>
        <vertAlign val="superscript"/>
        <sz val="12"/>
        <color theme="1"/>
        <rFont val="Times New Roman"/>
        <family val="1"/>
        <charset val="204"/>
      </rPr>
      <t>1)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</t>
    </r>
    <r>
      <rPr>
        <sz val="12"/>
        <color theme="1"/>
        <rFont val="Times New Roman"/>
        <family val="1"/>
        <charset val="204"/>
      </rPr>
      <t>(в процентах)</t>
    </r>
  </si>
  <si>
    <r>
      <t>Степень износа основных фондов коммерческих организаций (без  субъектов малого предпринимательства) 
на конец года</t>
    </r>
    <r>
      <rPr>
        <b/>
        <vertAlign val="superscript"/>
        <sz val="12"/>
        <color theme="1"/>
        <rFont val="Times New Roman"/>
        <family val="1"/>
        <charset val="204"/>
      </rPr>
      <t>1)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</t>
    </r>
    <r>
      <rPr>
        <sz val="12"/>
        <color theme="1"/>
        <rFont val="Times New Roman"/>
        <family val="1"/>
        <charset val="204"/>
      </rPr>
      <t>(в процентах)</t>
    </r>
  </si>
  <si>
    <r>
      <t xml:space="preserve">Степень износа основных фондов некоммерческих организаций на конец года 
по видам экономической деятельности </t>
    </r>
    <r>
      <rPr>
        <sz val="12"/>
        <color theme="1"/>
        <rFont val="Times New Roman"/>
        <family val="1"/>
        <charset val="204"/>
      </rPr>
      <t>(в процентах)</t>
    </r>
  </si>
  <si>
    <t>Раздел А Сельское хозяйство. охота и лесное хозяйство</t>
  </si>
  <si>
    <t>Раздел В Рыболовство. рыбоводство</t>
  </si>
  <si>
    <t>Раздел Е Производство и распределение электроэнергии.  газа и воды</t>
  </si>
  <si>
    <t>Раздел G Оптовая и розничная торговля; ремонт  автотранспортных средств. мотоциклов. бытовых изделий и  предметов личного пользования</t>
  </si>
  <si>
    <t>Раздел K Операции с недвижимым имуществом. аренда и  предоставление услуг</t>
  </si>
  <si>
    <t>Раздел O Предоставление прочих коммунальных.  социальных и персональных услуг</t>
  </si>
  <si>
    <t>1) Начиная с 2011 г. - с учетом переоценки. осуществленной на конец отчетного  года</t>
  </si>
  <si>
    <t>Степень износа основных фондов коммерческих организаций (без  субъектов малого предпринимательства) в разрезе ОКВЭД-2007 (на конец года, %) 2004 - 2016 гг.</t>
  </si>
  <si>
    <t>Степень износа основных фондов некоммерческих организаций в разрезе ОКВЭД-2007 (на конец года,%) 2004 - 2016 гг.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</si>
  <si>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</si>
  <si>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</si>
  <si>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</si>
  <si>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</si>
  <si>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</si>
  <si>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</si>
  <si>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</si>
  <si>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</si>
  <si>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</si>
  <si>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</si>
  <si>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</si>
  <si>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</si>
  <si>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</si>
  <si>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</si>
  <si>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</si>
  <si>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</si>
  <si>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</si>
  <si>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</si>
  <si>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</si>
  <si>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Степень износа основных фондов по полному кругу организаций в разрезе ОКВЭД-2007 (на конец года, %) 2004 - 2016 гг.</t>
  </si>
  <si>
    <r>
      <t>Степень износа основных фондов некоммерческих организаций на конец года 
по видам экономической деятельности</t>
    </r>
    <r>
      <rPr>
        <b/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(в процентах)</t>
    </r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</si>
  <si>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</si>
  <si>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</si>
  <si>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</si>
  <si>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</si>
  <si>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</si>
  <si>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</si>
  <si>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</si>
  <si>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</si>
  <si>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</si>
  <si>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</si>
  <si>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</si>
  <si>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</si>
  <si>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</si>
  <si>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</si>
  <si>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</si>
  <si>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</si>
  <si>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</si>
  <si>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</si>
  <si>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</si>
  <si>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</si>
  <si>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</si>
  <si>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</si>
  <si>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</si>
  <si>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</si>
  <si>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</si>
  <si>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</si>
  <si>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</si>
  <si>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</si>
  <si>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</si>
  <si>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</si>
  <si>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</si>
  <si>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</si>
  <si>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</si>
  <si>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</si>
  <si>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</si>
  <si>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</si>
  <si>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</si>
  <si>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</si>
  <si>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</si>
  <si>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</si>
  <si>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</si>
  <si>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</si>
  <si>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</si>
  <si>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</si>
  <si>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</si>
  <si>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</si>
  <si>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</si>
  <si>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</si>
  <si>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</si>
  <si>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</si>
  <si>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</si>
  <si>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</si>
  <si>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</si>
  <si>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</si>
  <si>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</si>
  <si>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</si>
  <si>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</si>
  <si>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</si>
  <si>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</si>
  <si>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</si>
  <si>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</si>
  <si>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</si>
  <si>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</si>
  <si>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</si>
  <si>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</si>
  <si>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</si>
  <si>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</si>
  <si>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</si>
  <si>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</si>
  <si>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</si>
  <si>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</si>
  <si>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</si>
  <si>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</si>
  <si>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</si>
  <si>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</si>
  <si>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</si>
  <si>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</si>
  <si>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</si>
  <si>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</si>
  <si>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</si>
  <si>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</si>
  <si>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</si>
  <si>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</si>
  <si>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</si>
  <si>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</si>
  <si>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</si>
  <si>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</si>
  <si>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</si>
  <si>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</si>
  <si>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</si>
  <si>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</si>
  <si>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</si>
  <si>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</si>
  <si>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</si>
  <si>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</si>
  <si>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</si>
  <si>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</si>
  <si>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</si>
  <si>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</si>
  <si>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</si>
  <si>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</si>
  <si>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</si>
  <si>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ДД.ММ</t>
    </r>
    <r>
      <rPr>
        <sz val="12"/>
        <rFont val="Times New Roman"/>
        <family val="1"/>
        <charset val="204"/>
      </rPr>
      <t>.20</t>
    </r>
    <r>
      <rPr>
        <sz val="12"/>
        <color rgb="FF0000FF"/>
        <rFont val="Times New Roman"/>
        <family val="1"/>
        <charset val="204"/>
      </rPr>
      <t>XX</t>
    </r>
    <r>
      <rPr>
        <sz val="12"/>
        <color indexed="8"/>
        <rFont val="Times New Roman"/>
        <family val="1"/>
        <charset val="204"/>
      </rPr>
      <t>г.</t>
    </r>
  </si>
  <si>
    <t>Кутафина Ирина Александровна</t>
  </si>
  <si>
    <t>8-4712-70-19-85</t>
  </si>
  <si>
    <t xml:space="preserve">60,4
</t>
  </si>
  <si>
    <t xml:space="preserve">47,4
</t>
  </si>
  <si>
    <t xml:space="preserve">56,2
</t>
  </si>
  <si>
    <t xml:space="preserve">28,5
</t>
  </si>
  <si>
    <t xml:space="preserve">48,8
</t>
  </si>
  <si>
    <t xml:space="preserve">59,2
</t>
  </si>
  <si>
    <t xml:space="preserve">49,4
</t>
  </si>
  <si>
    <t xml:space="preserve">40,2
</t>
  </si>
  <si>
    <t xml:space="preserve">32,6
</t>
  </si>
  <si>
    <t xml:space="preserve">62,1
</t>
  </si>
  <si>
    <t xml:space="preserve">48,4
</t>
  </si>
  <si>
    <t xml:space="preserve">54,2
</t>
  </si>
  <si>
    <t xml:space="preserve">54,0
</t>
  </si>
  <si>
    <t xml:space="preserve">67,3
</t>
  </si>
  <si>
    <t xml:space="preserve">62,3
</t>
  </si>
  <si>
    <t xml:space="preserve">7,2
</t>
  </si>
  <si>
    <t xml:space="preserve">48,1
</t>
  </si>
  <si>
    <t xml:space="preserve">24,1
</t>
  </si>
  <si>
    <t xml:space="preserve">31,3
</t>
  </si>
  <si>
    <t xml:space="preserve">48,6
</t>
  </si>
  <si>
    <t xml:space="preserve">71,4
</t>
  </si>
  <si>
    <t xml:space="preserve">52,9
</t>
  </si>
  <si>
    <t xml:space="preserve">69,3
</t>
  </si>
  <si>
    <t xml:space="preserve">73,0
</t>
  </si>
  <si>
    <t xml:space="preserve">70,7
</t>
  </si>
  <si>
    <t xml:space="preserve">50,5
</t>
  </si>
  <si>
    <t xml:space="preserve">47,6
</t>
  </si>
  <si>
    <t xml:space="preserve">95,0
</t>
  </si>
  <si>
    <t xml:space="preserve">100,0
</t>
  </si>
  <si>
    <t xml:space="preserve">71,7
</t>
  </si>
  <si>
    <t xml:space="preserve">45,7
</t>
  </si>
  <si>
    <t xml:space="preserve">87,6
</t>
  </si>
  <si>
    <t xml:space="preserve">73,6
</t>
  </si>
  <si>
    <t xml:space="preserve">53,8
</t>
  </si>
  <si>
    <t xml:space="preserve">71,6
</t>
  </si>
  <si>
    <t xml:space="preserve">53,2
</t>
  </si>
  <si>
    <t xml:space="preserve">69,4
</t>
  </si>
  <si>
    <t xml:space="preserve">73,3
</t>
  </si>
  <si>
    <t xml:space="preserve">74,4
</t>
  </si>
  <si>
    <t xml:space="preserve">49,1
</t>
  </si>
  <si>
    <t xml:space="preserve">35,4
</t>
  </si>
  <si>
    <t xml:space="preserve">66,6
</t>
  </si>
  <si>
    <t xml:space="preserve">51,7
</t>
  </si>
  <si>
    <t xml:space="preserve">16,2
</t>
  </si>
  <si>
    <t xml:space="preserve">30,6
</t>
  </si>
  <si>
    <t xml:space="preserve">6,6
</t>
  </si>
  <si>
    <t xml:space="preserve">34,4
</t>
  </si>
  <si>
    <t xml:space="preserve">16,1
</t>
  </si>
  <si>
    <t xml:space="preserve">28,3
</t>
  </si>
  <si>
    <t xml:space="preserve">9,8
</t>
  </si>
  <si>
    <t xml:space="preserve">4,0
</t>
  </si>
  <si>
    <t xml:space="preserve">57,9
</t>
  </si>
  <si>
    <t xml:space="preserve">65,4
</t>
  </si>
  <si>
    <t xml:space="preserve">25,9
</t>
  </si>
  <si>
    <t xml:space="preserve">28,2
</t>
  </si>
  <si>
    <t xml:space="preserve">65,3
</t>
  </si>
  <si>
    <t xml:space="preserve">25,5
</t>
  </si>
  <si>
    <t xml:space="preserve">45,1
</t>
  </si>
  <si>
    <t xml:space="preserve">18,0
</t>
  </si>
  <si>
    <t xml:space="preserve">0,2
</t>
  </si>
  <si>
    <t xml:space="preserve">80,7
</t>
  </si>
  <si>
    <t xml:space="preserve">58,4
</t>
  </si>
  <si>
    <t xml:space="preserve">27,9
</t>
  </si>
  <si>
    <t xml:space="preserve">23,6
</t>
  </si>
  <si>
    <t xml:space="preserve">11,7
</t>
  </si>
  <si>
    <t xml:space="preserve">18,9
</t>
  </si>
  <si>
    <t xml:space="preserve">60,0
</t>
  </si>
  <si>
    <t xml:space="preserve">50,4
</t>
  </si>
  <si>
    <t xml:space="preserve">31,5
</t>
  </si>
  <si>
    <t xml:space="preserve">37,8
</t>
  </si>
  <si>
    <t xml:space="preserve">63,0
</t>
  </si>
  <si>
    <t xml:space="preserve">67,7
</t>
  </si>
  <si>
    <t xml:space="preserve">41,6
</t>
  </si>
  <si>
    <t xml:space="preserve">98,4
</t>
  </si>
  <si>
    <t xml:space="preserve">57,0
</t>
  </si>
  <si>
    <t xml:space="preserve">90,5
</t>
  </si>
  <si>
    <t xml:space="preserve">51,6
</t>
  </si>
  <si>
    <t xml:space="preserve">55,3
</t>
  </si>
  <si>
    <t xml:space="preserve">95,4
</t>
  </si>
  <si>
    <t xml:space="preserve">51,0
</t>
  </si>
  <si>
    <t xml:space="preserve">39,5
</t>
  </si>
  <si>
    <t xml:space="preserve">37,0
</t>
  </si>
  <si>
    <t xml:space="preserve">55,9
</t>
  </si>
  <si>
    <t xml:space="preserve">40,8
</t>
  </si>
  <si>
    <t xml:space="preserve">70,2
</t>
  </si>
  <si>
    <t xml:space="preserve">32,0
</t>
  </si>
  <si>
    <t xml:space="preserve">89,8
</t>
  </si>
  <si>
    <t xml:space="preserve">89,5
</t>
  </si>
  <si>
    <t xml:space="preserve">91,2
</t>
  </si>
  <si>
    <t xml:space="preserve">42,4
</t>
  </si>
  <si>
    <t xml:space="preserve">8,6
</t>
  </si>
  <si>
    <t xml:space="preserve">78,2
</t>
  </si>
  <si>
    <t xml:space="preserve">66,1
</t>
  </si>
  <si>
    <t xml:space="preserve">38,6
</t>
  </si>
  <si>
    <t xml:space="preserve">46,1
</t>
  </si>
  <si>
    <t xml:space="preserve">24,9
</t>
  </si>
  <si>
    <t xml:space="preserve">22,5
</t>
  </si>
  <si>
    <t xml:space="preserve">44,5
</t>
  </si>
  <si>
    <t xml:space="preserve">85,6
</t>
  </si>
  <si>
    <t xml:space="preserve">32,1
</t>
  </si>
  <si>
    <t xml:space="preserve">98,0
</t>
  </si>
  <si>
    <t xml:space="preserve">90,7
</t>
  </si>
  <si>
    <t xml:space="preserve">33,3
</t>
  </si>
  <si>
    <t xml:space="preserve">66,0
</t>
  </si>
  <si>
    <t xml:space="preserve">61,4
</t>
  </si>
  <si>
    <t xml:space="preserve">24,2
</t>
  </si>
  <si>
    <t xml:space="preserve">35,0
</t>
  </si>
  <si>
    <t xml:space="preserve">43,4
</t>
  </si>
  <si>
    <t xml:space="preserve">22,4
</t>
  </si>
  <si>
    <t xml:space="preserve">39,3
</t>
  </si>
  <si>
    <t xml:space="preserve">44,3
</t>
  </si>
  <si>
    <t xml:space="preserve">73,4
</t>
  </si>
  <si>
    <t xml:space="preserve">13,3
</t>
  </si>
  <si>
    <t xml:space="preserve">25,0
</t>
  </si>
  <si>
    <t xml:space="preserve">45,4
</t>
  </si>
  <si>
    <t xml:space="preserve">51,3
</t>
  </si>
  <si>
    <t xml:space="preserve">32,7
</t>
  </si>
  <si>
    <t xml:space="preserve">34,0
</t>
  </si>
  <si>
    <t xml:space="preserve">10,4
</t>
  </si>
  <si>
    <t xml:space="preserve">75,9
</t>
  </si>
  <si>
    <t xml:space="preserve">39,4
</t>
  </si>
  <si>
    <t xml:space="preserve">9,3
</t>
  </si>
  <si>
    <t xml:space="preserve">26,3
</t>
  </si>
  <si>
    <t xml:space="preserve">13,0
</t>
  </si>
  <si>
    <t xml:space="preserve">36,6
</t>
  </si>
  <si>
    <t xml:space="preserve">27,6
</t>
  </si>
  <si>
    <t xml:space="preserve">64,1
</t>
  </si>
  <si>
    <t xml:space="preserve">41,5
</t>
  </si>
  <si>
    <t/>
  </si>
  <si>
    <t>2024 г.</t>
  </si>
  <si>
    <t>3 октября</t>
  </si>
  <si>
    <t>Степень износа основных фондов коммерческих организаций (без  субъектов малого предпринимательства) в разрезе ОКВЭД2 (на конец года, %) 2017 - 2023 гг.</t>
  </si>
  <si>
    <t>Степень износа основных фондов некоммерческих организаций в разрезе ОКВЭД2 (на конец года,%) 2017 - 2023 гг.</t>
  </si>
  <si>
    <t>Степень износа основных фондов  по полному кругу организаций в разрезе ОКВЭД2 (на конец года, %) 2017 - 2023 гг.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</si>
</sst>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vertAlign val="superscript"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109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4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top" wrapText="1"/>
    </xf>
    <xf numFmtId="0" fontId="8" fillId="0" borderId="0" xfId="0" applyFont="1" applyBorder="1"/>
    <xf numFmtId="164" fontId="10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 wrapText="1"/>
    </xf>
    <xf numFmtId="1" fontId="7" fillId="0" borderId="0" xfId="0" applyNumberFormat="1" applyFont="1"/>
    <xf numFmtId="164" fontId="8" fillId="0" borderId="1" xfId="12" applyNumberFormat="1" applyFont="1" applyBorder="1" applyAlignment="1">
      <alignment horizontal="center" vertical="center" wrapText="1"/>
    </xf>
    <xf numFmtId="1" fontId="8" fillId="0" borderId="1" xfId="12" applyNumberFormat="1" applyFont="1" applyBorder="1" applyAlignment="1">
      <alignment horizontal="center" vertical="center" wrapText="1"/>
    </xf>
    <xf numFmtId="0" fontId="14" fillId="0" borderId="0" xfId="0" applyFont="1" applyBorder="1"/>
    <xf numFmtId="0" fontId="8" fillId="0" borderId="0" xfId="0" applyFont="1" applyAlignment="1"/>
    <xf numFmtId="0" fontId="8" fillId="0" borderId="0" xfId="0" applyFont="1"/>
    <xf numFmtId="164" fontId="8" fillId="0" borderId="0" xfId="0" applyNumberFormat="1" applyFont="1"/>
    <xf numFmtId="164" fontId="8" fillId="0" borderId="1" xfId="12" applyNumberFormat="1" applyFont="1" applyFill="1" applyBorder="1" applyAlignment="1">
      <alignment horizontal="center" vertical="center" wrapText="1"/>
    </xf>
    <xf numFmtId="164" fontId="8" fillId="0" borderId="1" xfId="12" applyNumberFormat="1" applyFont="1" applyBorder="1" applyAlignment="1">
      <alignment vertical="center" wrapText="1"/>
    </xf>
    <xf numFmtId="0" fontId="2" fillId="0" borderId="0" xfId="1" applyAlignment="1">
      <alignment horizontal="left"/>
    </xf>
    <xf numFmtId="0" fontId="2" fillId="0" borderId="0" xfId="1" applyBorder="1" applyAlignment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4" fontId="8" fillId="0" borderId="2" xfId="12" applyNumberFormat="1" applyFont="1" applyBorder="1" applyAlignment="1">
      <alignment horizontal="center" vertical="center" wrapText="1"/>
    </xf>
    <xf numFmtId="164" fontId="13" fillId="0" borderId="1" xfId="12" applyNumberFormat="1" applyFont="1" applyBorder="1" applyAlignment="1">
      <alignment horizontal="right" vertical="center"/>
    </xf>
    <xf numFmtId="0" fontId="7" fillId="0" borderId="1" xfId="0" applyFont="1" applyBorder="1"/>
    <xf numFmtId="0" fontId="8" fillId="0" borderId="1" xfId="14" applyFont="1" applyBorder="1" applyAlignment="1">
      <alignment wrapText="1"/>
    </xf>
    <xf numFmtId="0" fontId="8" fillId="0" borderId="1" xfId="13" applyFont="1" applyBorder="1" applyAlignment="1">
      <alignment vertical="center" wrapText="1"/>
    </xf>
    <xf numFmtId="1" fontId="8" fillId="0" borderId="1" xfId="12" applyNumberFormat="1" applyFont="1" applyBorder="1" applyAlignment="1">
      <alignment horizontal="center" vertical="center" wrapText="1"/>
    </xf>
    <xf numFmtId="164" fontId="6" fillId="0" borderId="1" xfId="12" applyNumberFormat="1" applyFont="1" applyBorder="1" applyAlignment="1">
      <alignment vertical="center" wrapText="1"/>
    </xf>
    <xf numFmtId="164" fontId="12" fillId="0" borderId="1" xfId="12" applyNumberFormat="1" applyFont="1" applyBorder="1" applyAlignment="1">
      <alignment horizontal="right" vertical="center"/>
    </xf>
    <xf numFmtId="0" fontId="4" fillId="0" borderId="1" xfId="0" applyFont="1" applyBorder="1"/>
    <xf numFmtId="1" fontId="6" fillId="0" borderId="1" xfId="12" applyNumberFormat="1" applyFont="1" applyBorder="1" applyAlignment="1">
      <alignment vertical="center" wrapText="1"/>
    </xf>
    <xf numFmtId="164" fontId="6" fillId="0" borderId="1" xfId="12" applyNumberFormat="1" applyFont="1" applyBorder="1" applyAlignment="1">
      <alignment wrapText="1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0" fontId="6" fillId="0" borderId="0" xfId="0" applyFont="1" applyBorder="1"/>
    <xf numFmtId="0" fontId="0" fillId="0" borderId="0" xfId="0" applyFill="1" applyProtection="1">
      <protection locked="0"/>
    </xf>
    <xf numFmtId="0" fontId="14" fillId="0" borderId="0" xfId="0" applyFont="1" applyFill="1" applyBorder="1"/>
    <xf numFmtId="164" fontId="7" fillId="0" borderId="0" xfId="0" applyNumberFormat="1" applyFont="1"/>
    <xf numFmtId="164" fontId="7" fillId="0" borderId="0" xfId="0" applyNumberFormat="1" applyFont="1" applyFill="1"/>
    <xf numFmtId="16" fontId="7" fillId="0" borderId="0" xfId="0" applyNumberFormat="1" applyFont="1"/>
    <xf numFmtId="164" fontId="12" fillId="0" borderId="1" xfId="0" applyNumberFormat="1" applyFont="1" applyBorder="1" applyAlignment="1">
      <alignment horizontal="right" wrapText="1"/>
    </xf>
    <xf numFmtId="164" fontId="12" fillId="0" borderId="1" xfId="0" applyNumberFormat="1" applyFont="1" applyFill="1" applyBorder="1" applyAlignment="1">
      <alignment horizontal="right" wrapText="1"/>
    </xf>
    <xf numFmtId="164" fontId="12" fillId="0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/>
    <xf numFmtId="164" fontId="19" fillId="0" borderId="1" xfId="0" applyNumberFormat="1" applyFont="1" applyFill="1" applyBorder="1" applyAlignment="1" applyProtection="1">
      <protection locked="0"/>
    </xf>
    <xf numFmtId="164" fontId="13" fillId="0" borderId="1" xfId="0" applyNumberFormat="1" applyFont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/>
    <xf numFmtId="164" fontId="14" fillId="0" borderId="1" xfId="0" applyNumberFormat="1" applyFont="1" applyFill="1" applyBorder="1" applyAlignment="1" applyProtection="1">
      <protection locked="0"/>
    </xf>
    <xf numFmtId="164" fontId="12" fillId="0" borderId="1" xfId="0" applyNumberFormat="1" applyFont="1" applyBorder="1" applyAlignment="1">
      <alignment horizontal="right" vertical="center" wrapText="1"/>
    </xf>
    <xf numFmtId="164" fontId="12" fillId="0" borderId="3" xfId="0" applyNumberFormat="1" applyFont="1" applyBorder="1" applyAlignment="1">
      <alignment horizontal="right" vertical="center" wrapText="1"/>
    </xf>
    <xf numFmtId="165" fontId="19" fillId="0" borderId="1" xfId="0" applyNumberFormat="1" applyFont="1" applyBorder="1" applyAlignment="1">
      <alignment vertical="center" wrapText="1"/>
    </xf>
    <xf numFmtId="164" fontId="19" fillId="0" borderId="1" xfId="0" applyNumberFormat="1" applyFont="1" applyFill="1" applyBorder="1" applyAlignment="1" applyProtection="1">
      <alignment vertical="center"/>
      <protection locked="0"/>
    </xf>
    <xf numFmtId="164" fontId="13" fillId="0" borderId="1" xfId="12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right" vertical="center" wrapText="1"/>
    </xf>
    <xf numFmtId="164" fontId="13" fillId="0" borderId="3" xfId="0" applyNumberFormat="1" applyFont="1" applyBorder="1" applyAlignment="1">
      <alignment horizontal="right"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164" fontId="14" fillId="0" borderId="1" xfId="0" applyNumberFormat="1" applyFont="1" applyFill="1" applyBorder="1" applyAlignment="1" applyProtection="1">
      <alignment vertical="center"/>
      <protection locked="0"/>
    </xf>
    <xf numFmtId="164" fontId="13" fillId="0" borderId="1" xfId="0" applyNumberFormat="1" applyFont="1" applyFill="1" applyBorder="1" applyAlignment="1">
      <alignment horizontal="right" vertical="center" wrapText="1"/>
    </xf>
    <xf numFmtId="164" fontId="14" fillId="0" borderId="1" xfId="0" applyNumberFormat="1" applyFont="1" applyFill="1" applyBorder="1" applyAlignment="1">
      <alignment vertical="center"/>
    </xf>
    <xf numFmtId="164" fontId="13" fillId="0" borderId="3" xfId="0" applyNumberFormat="1" applyFont="1" applyFill="1" applyBorder="1" applyAlignment="1">
      <alignment horizontal="right" vertical="center" wrapText="1"/>
    </xf>
    <xf numFmtId="164" fontId="12" fillId="0" borderId="1" xfId="12" applyNumberFormat="1" applyFont="1" applyFill="1" applyBorder="1" applyAlignment="1">
      <alignment horizontal="right"/>
    </xf>
    <xf numFmtId="164" fontId="13" fillId="0" borderId="1" xfId="12" applyNumberFormat="1" applyFont="1" applyFill="1" applyBorder="1" applyAlignment="1">
      <alignment horizontal="right"/>
    </xf>
    <xf numFmtId="164" fontId="12" fillId="0" borderId="1" xfId="12" applyNumberFormat="1" applyFont="1" applyFill="1" applyBorder="1" applyAlignment="1">
      <alignment horizontal="right" vertical="center"/>
    </xf>
    <xf numFmtId="164" fontId="13" fillId="0" borderId="1" xfId="12" applyNumberFormat="1" applyFont="1" applyFill="1" applyBorder="1" applyAlignment="1">
      <alignment horizontal="right" vertical="center"/>
    </xf>
    <xf numFmtId="0" fontId="14" fillId="0" borderId="1" xfId="0" applyFont="1" applyFill="1" applyBorder="1"/>
    <xf numFmtId="164" fontId="19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right" wrapText="1"/>
    </xf>
    <xf numFmtId="164" fontId="19" fillId="0" borderId="1" xfId="0" applyNumberFormat="1" applyFont="1" applyFill="1" applyBorder="1" applyAlignment="1"/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right" wrapText="1"/>
    </xf>
    <xf numFmtId="164" fontId="14" fillId="0" borderId="1" xfId="0" applyNumberFormat="1" applyFont="1" applyFill="1" applyBorder="1" applyAlignment="1"/>
    <xf numFmtId="164" fontId="13" fillId="0" borderId="1" xfId="12" applyNumberFormat="1" applyFont="1" applyFill="1" applyBorder="1" applyAlignment="1"/>
    <xf numFmtId="0" fontId="14" fillId="0" borderId="1" xfId="0" applyFont="1" applyFill="1" applyBorder="1" applyAlignment="1"/>
    <xf numFmtId="165" fontId="19" fillId="0" borderId="1" xfId="0" applyNumberFormat="1" applyFont="1" applyFill="1" applyBorder="1" applyAlignment="1" applyProtection="1">
      <alignment horizontal="right"/>
    </xf>
    <xf numFmtId="164" fontId="13" fillId="0" borderId="1" xfId="14" applyNumberFormat="1" applyFont="1" applyFill="1" applyBorder="1" applyAlignment="1">
      <alignment horizontal="right"/>
    </xf>
    <xf numFmtId="165" fontId="13" fillId="0" borderId="1" xfId="0" applyNumberFormat="1" applyFont="1" applyFill="1" applyBorder="1" applyAlignment="1" applyProtection="1">
      <alignment horizontal="right"/>
    </xf>
    <xf numFmtId="164" fontId="13" fillId="0" borderId="1" xfId="14" applyNumberFormat="1" applyFont="1" applyFill="1" applyBorder="1" applyAlignment="1"/>
    <xf numFmtId="0" fontId="14" fillId="0" borderId="0" xfId="0" applyFont="1" applyAlignment="1"/>
    <xf numFmtId="0" fontId="14" fillId="0" borderId="1" xfId="0" applyFont="1" applyBorder="1" applyAlignment="1"/>
    <xf numFmtId="164" fontId="14" fillId="0" borderId="1" xfId="0" applyNumberFormat="1" applyFont="1" applyBorder="1"/>
    <xf numFmtId="164" fontId="19" fillId="0" borderId="1" xfId="0" applyNumberFormat="1" applyFont="1" applyBorder="1"/>
    <xf numFmtId="164" fontId="14" fillId="0" borderId="1" xfId="0" applyNumberFormat="1" applyFont="1" applyFill="1" applyBorder="1"/>
    <xf numFmtId="164" fontId="19" fillId="0" borderId="1" xfId="0" applyNumberFormat="1" applyFont="1" applyFill="1" applyBorder="1"/>
    <xf numFmtId="0" fontId="2" fillId="0" borderId="0" xfId="1" applyBorder="1" applyAlignment="1">
      <alignment horizontal="left"/>
    </xf>
    <xf numFmtId="0" fontId="2" fillId="0" borderId="0" xfId="1" quotePrefix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8" fillId="0" borderId="1" xfId="12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8" fillId="0" borderId="1" xfId="12" applyNumberFormat="1" applyFont="1" applyBorder="1" applyAlignment="1">
      <alignment vertical="center" wrapText="1"/>
    </xf>
    <xf numFmtId="0" fontId="8" fillId="0" borderId="0" xfId="0" applyFont="1" applyAlignment="1">
      <alignment horizontal="left"/>
    </xf>
    <xf numFmtId="164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2" applyNumberFormat="1" applyFont="1" applyBorder="1" applyAlignment="1">
      <alignment vertical="center" wrapText="1"/>
    </xf>
  </cellXfs>
  <cellStyles count="15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3" xfId="10"/>
    <cellStyle name="Обычный 3 2" xfId="11"/>
    <cellStyle name="Обычный 4" xfId="4"/>
    <cellStyle name="Обычный 5" xfId="5"/>
    <cellStyle name="Обычный 7" xfId="6"/>
    <cellStyle name="Обычный_11" xfId="13"/>
    <cellStyle name="Обычный_11KRAT" xfId="14"/>
    <cellStyle name="Обычный_степ изн" xfId="12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00276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050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240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14551" y="0"/>
          <a:ext cx="391046" cy="41726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46_KutafinaIA/&#1052;&#1086;&#1080;%20&#1076;&#1086;&#1082;&#1091;&#1084;&#1077;&#1085;&#1090;&#1099;/&#1089;&#1072;&#1081;&#1090;%20&#1092;&#1086;&#1085;&#1076;&#1099;/&#1089;&#1090;&#1077;&#1087;&#1077;&#1085;&#1100;%20&#1080;&#1079;&#1085;/11%20&#1086;&#1090;%20&#1082;&#1072;&#1090;&#1080;/06-26_&#1090;&#1072;&#1073;&#1083;&#1080;&#1094;&#1099;_2017&#1075;/p3_t6_okv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46_KutafinaIA/&#1052;&#1086;&#1080;%20&#1076;&#1086;&#1082;&#1091;&#1084;&#1077;&#1085;&#1090;&#1099;/&#1089;&#1072;&#1081;&#1090;%20&#1092;&#1086;&#1085;&#1076;&#1099;/&#1089;&#1090;&#1077;&#1087;&#1077;&#1085;&#1100;%20&#1080;&#1079;&#1085;/11%20&#1086;&#1090;%20&#1082;&#1072;&#1090;&#1080;/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46_KutafinaIA/&#1052;&#1086;&#1080;%20&#1076;&#1086;&#1082;&#1091;&#1084;&#1077;&#1085;&#1090;&#1099;/&#1089;&#1072;&#1081;&#1090;%20&#1092;&#1086;&#1085;&#1076;&#1099;/&#1089;&#1090;&#1077;&#1087;&#1077;&#1085;&#1100;%20&#1080;&#1079;&#1085;/11%20&#1086;&#1090;%20&#1082;&#1072;&#1090;&#1080;/06-28_&#1090;&#1072;&#1073;&#1083;&#1080;&#1094;&#1099;_2018&#1075;/p3_t6_okv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46_KutafinaIA/&#1052;&#1086;&#1080;%20&#1076;&#1086;&#1082;&#1091;&#1084;&#1077;&#1085;&#1090;&#1099;/&#1089;&#1072;&#1081;&#1090;%20&#1092;&#1086;&#1085;&#1076;&#1099;/&#1089;&#1090;&#1077;&#1087;&#1077;&#1085;&#1100;%20&#1080;&#1079;&#1085;/11%20&#1086;&#1090;%20&#1082;&#1072;&#1090;&#1080;/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46_KutafinaIA/&#1052;&#1086;&#1080;%20&#1076;&#1086;&#1082;&#1091;&#1084;&#1077;&#1085;&#1090;&#1099;/&#1089;&#1072;&#1081;&#1090;%20&#1092;&#1086;&#1085;&#1076;&#1099;/&#1089;&#1090;&#1077;&#1087;&#1077;&#1085;&#1100;%20&#1080;&#1079;&#1085;/11%20&#1086;&#1090;%20&#1082;&#1072;&#1090;&#1080;/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46_KutafinaIA/&#1052;&#1086;&#1080;%20&#1076;&#1086;&#1082;&#1091;&#1084;&#1077;&#1085;&#1090;&#1099;/&#1089;&#1072;&#1081;&#1090;%20&#1092;&#1086;&#1085;&#1076;&#1099;/&#1089;&#1090;&#1077;&#1087;&#1077;&#1085;&#1100;%20&#1080;&#1079;&#1085;/11%20&#1086;&#1090;%20&#1082;&#1072;&#1090;&#1080;/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1"/>
      <sheetName val="Лист1"/>
    </sheetNames>
    <sheetDataSet>
      <sheetData sheetId="0" refreshError="1"/>
      <sheetData sheetId="1">
        <row r="8">
          <cell r="A8" t="str">
            <v>Всего по обследуемым видам экономической деятельности</v>
          </cell>
          <cell r="B8">
            <v>13.9</v>
          </cell>
          <cell r="C8">
            <v>11.6</v>
          </cell>
          <cell r="D8">
            <v>3.6</v>
          </cell>
          <cell r="E8">
            <v>0.5</v>
          </cell>
          <cell r="F8">
            <v>79</v>
          </cell>
          <cell r="G8">
            <v>49.5</v>
          </cell>
          <cell r="H8">
            <v>112</v>
          </cell>
          <cell r="I8">
            <v>50.5</v>
          </cell>
        </row>
        <row r="9">
          <cell r="A9" t="str">
            <v>СЕЛЬСКОЕ, ЛЕСНОЕ ХОЗЯЙСТВО, ОХОТА, РЫБОЛОВСТВО И РЫБОВОДСТВО</v>
          </cell>
          <cell r="B9">
            <v>32.799999999999997</v>
          </cell>
          <cell r="C9">
            <v>31.5</v>
          </cell>
          <cell r="D9">
            <v>4.5999999999999996</v>
          </cell>
          <cell r="E9">
            <v>0.8</v>
          </cell>
          <cell r="F9">
            <v>65.5</v>
          </cell>
          <cell r="G9">
            <v>70</v>
          </cell>
          <cell r="H9">
            <v>141.80000000000001</v>
          </cell>
          <cell r="I9">
            <v>30</v>
          </cell>
        </row>
        <row r="10">
          <cell r="A10" t="str">
            <v>Растениеводство и животноводство, охота и предоставление соответствующих услуг в этих областях</v>
          </cell>
          <cell r="B10">
            <v>32.799999999999997</v>
          </cell>
          <cell r="C10">
            <v>31.5</v>
          </cell>
          <cell r="D10">
            <v>4.5999999999999996</v>
          </cell>
          <cell r="E10">
            <v>0.8</v>
          </cell>
          <cell r="F10">
            <v>65.5</v>
          </cell>
          <cell r="G10">
            <v>70.099999999999994</v>
          </cell>
          <cell r="H10">
            <v>141.9</v>
          </cell>
          <cell r="I10">
            <v>29.9</v>
          </cell>
        </row>
        <row r="11">
          <cell r="A11" t="str">
            <v>Выращивание однолетних культур</v>
          </cell>
          <cell r="B11">
            <v>22.1</v>
          </cell>
          <cell r="C11">
            <v>18.8</v>
          </cell>
          <cell r="D11">
            <v>3.6</v>
          </cell>
          <cell r="E11">
            <v>1.3</v>
          </cell>
          <cell r="F11">
            <v>73.099999999999994</v>
          </cell>
          <cell r="G11">
            <v>59.8</v>
          </cell>
          <cell r="H11">
            <v>123.7</v>
          </cell>
          <cell r="I11">
            <v>40.200000000000003</v>
          </cell>
        </row>
        <row r="12">
          <cell r="A12" t="str">
            <v>Выращивание зерновых (кроме риса), зернобобовых культур и семян масличных культур</v>
          </cell>
          <cell r="B12">
            <v>17.399999999999999</v>
          </cell>
          <cell r="C12">
            <v>17.100000000000001</v>
          </cell>
          <cell r="D12">
            <v>3.1</v>
          </cell>
          <cell r="E12">
            <v>1</v>
          </cell>
          <cell r="F12">
            <v>67.099999999999994</v>
          </cell>
          <cell r="G12">
            <v>57.2</v>
          </cell>
          <cell r="H12">
            <v>117.3</v>
          </cell>
          <cell r="I12">
            <v>42.8</v>
          </cell>
        </row>
        <row r="13">
          <cell r="A13" t="str">
            <v>Выращивание зерновых культур</v>
          </cell>
          <cell r="B13">
            <v>17.3</v>
          </cell>
          <cell r="C13">
            <v>17.100000000000001</v>
          </cell>
          <cell r="D13">
            <v>3.1</v>
          </cell>
          <cell r="E13">
            <v>1</v>
          </cell>
          <cell r="F13">
            <v>66.900000000000006</v>
          </cell>
          <cell r="G13">
            <v>57.3</v>
          </cell>
          <cell r="H13">
            <v>117.2</v>
          </cell>
          <cell r="I13">
            <v>42.7</v>
          </cell>
        </row>
        <row r="14">
          <cell r="A14" t="str">
            <v>Выращивание семян масличных культур</v>
          </cell>
          <cell r="B14">
            <v>24.7</v>
          </cell>
          <cell r="C14">
            <v>13</v>
          </cell>
          <cell r="D14">
            <v>2.5</v>
          </cell>
          <cell r="E14">
            <v>1.2</v>
          </cell>
          <cell r="F14">
            <v>100</v>
          </cell>
          <cell r="G14">
            <v>45.9</v>
          </cell>
          <cell r="H14">
            <v>129.5</v>
          </cell>
          <cell r="I14">
            <v>54.1</v>
          </cell>
        </row>
        <row r="15">
          <cell r="A15" t="str">
            <v>Выращивание овощей, бахчевых, корнеплодных и клубнеплодных культур, грибов и трюфелей</v>
          </cell>
          <cell r="B15">
            <v>33.9</v>
          </cell>
          <cell r="C15">
            <v>22.4</v>
          </cell>
          <cell r="D15">
            <v>3</v>
          </cell>
          <cell r="E15">
            <v>0.1</v>
          </cell>
          <cell r="F15">
            <v>95.1</v>
          </cell>
          <cell r="G15">
            <v>64.2</v>
          </cell>
          <cell r="H15">
            <v>146.80000000000001</v>
          </cell>
          <cell r="I15">
            <v>35.799999999999997</v>
          </cell>
        </row>
        <row r="16">
          <cell r="A16" t="str">
            <v>Выращивание овощей</v>
          </cell>
          <cell r="B16">
            <v>3.4</v>
          </cell>
          <cell r="C16">
            <v>3.3</v>
          </cell>
          <cell r="D16">
            <v>1</v>
          </cell>
          <cell r="E16">
            <v>0.2</v>
          </cell>
          <cell r="F16">
            <v>91.2</v>
          </cell>
          <cell r="G16">
            <v>47.3</v>
          </cell>
          <cell r="H16">
            <v>102.4</v>
          </cell>
          <cell r="I16">
            <v>52.7</v>
          </cell>
        </row>
        <row r="17">
          <cell r="A17" t="str">
            <v>Выращивание столовых корнеплодных и клубнеплодных культур с высоким содержанием крахмала или инулина</v>
          </cell>
          <cell r="B17">
            <v>20.8</v>
          </cell>
          <cell r="C17">
            <v>20.8</v>
          </cell>
          <cell r="D17">
            <v>3.6</v>
          </cell>
          <cell r="E17">
            <v>0</v>
          </cell>
          <cell r="F17">
            <v>0</v>
          </cell>
          <cell r="G17">
            <v>61.7</v>
          </cell>
          <cell r="H17">
            <v>121.8</v>
          </cell>
          <cell r="I17">
            <v>38.299999999999997</v>
          </cell>
        </row>
        <row r="18">
          <cell r="A18" t="str">
            <v>Выращивание сахарной свеклы и семян сахарной свеклы</v>
          </cell>
          <cell r="B18">
            <v>41.4</v>
          </cell>
          <cell r="C18">
            <v>25.6</v>
          </cell>
          <cell r="D18">
            <v>3.4</v>
          </cell>
          <cell r="E18">
            <v>0.1</v>
          </cell>
          <cell r="F18">
            <v>97.8</v>
          </cell>
          <cell r="G18">
            <v>67.2</v>
          </cell>
          <cell r="H18">
            <v>165.1</v>
          </cell>
          <cell r="I18">
            <v>32.799999999999997</v>
          </cell>
        </row>
        <row r="19">
          <cell r="A19" t="str">
            <v>Выращивание сахарной свеклы</v>
          </cell>
          <cell r="B19">
            <v>41.4</v>
          </cell>
          <cell r="C19">
            <v>25.6</v>
          </cell>
          <cell r="D19">
            <v>3.4</v>
          </cell>
          <cell r="E19">
            <v>0.1</v>
          </cell>
          <cell r="F19">
            <v>97.8</v>
          </cell>
          <cell r="G19">
            <v>67.2</v>
          </cell>
          <cell r="H19">
            <v>165.1</v>
          </cell>
          <cell r="I19">
            <v>32.799999999999997</v>
          </cell>
        </row>
        <row r="20">
          <cell r="A20" t="str">
            <v>Выращивание прочих однолетних культур</v>
          </cell>
          <cell r="B20">
            <v>22.2</v>
          </cell>
          <cell r="C20">
            <v>21.9</v>
          </cell>
          <cell r="D20">
            <v>10.3</v>
          </cell>
          <cell r="E20">
            <v>7.7</v>
          </cell>
          <cell r="F20">
            <v>79.400000000000006</v>
          </cell>
          <cell r="G20">
            <v>67.099999999999994</v>
          </cell>
          <cell r="H20">
            <v>115.3</v>
          </cell>
          <cell r="I20">
            <v>32.9</v>
          </cell>
        </row>
        <row r="21">
          <cell r="A21" t="str">
            <v>Животноводство</v>
          </cell>
          <cell r="B21">
            <v>40.1</v>
          </cell>
          <cell r="C21">
            <v>40.1</v>
          </cell>
          <cell r="D21">
            <v>5.5</v>
          </cell>
          <cell r="E21">
            <v>0.4</v>
          </cell>
          <cell r="F21">
            <v>45.2</v>
          </cell>
          <cell r="G21">
            <v>77.099999999999994</v>
          </cell>
          <cell r="H21">
            <v>157.69999999999999</v>
          </cell>
          <cell r="I21">
            <v>22.9</v>
          </cell>
        </row>
        <row r="22">
          <cell r="A22" t="str">
            <v>Разведение молочного крупного рогатого скота, производство сырого молока</v>
          </cell>
          <cell r="B22">
            <v>64.3</v>
          </cell>
          <cell r="C22">
            <v>64.2</v>
          </cell>
          <cell r="D22">
            <v>14</v>
          </cell>
          <cell r="E22">
            <v>0.1</v>
          </cell>
          <cell r="F22">
            <v>100</v>
          </cell>
          <cell r="G22">
            <v>77.900000000000006</v>
          </cell>
          <cell r="H22">
            <v>241.2</v>
          </cell>
          <cell r="I22">
            <v>22.1</v>
          </cell>
        </row>
        <row r="23">
          <cell r="A23" t="str">
            <v>Разведение овец и коз</v>
          </cell>
          <cell r="B23">
            <v>107.4</v>
          </cell>
          <cell r="C23">
            <v>107.4</v>
          </cell>
          <cell r="D23">
            <v>463.9</v>
          </cell>
          <cell r="E23">
            <v>0</v>
          </cell>
          <cell r="F23">
            <v>0</v>
          </cell>
          <cell r="G23">
            <v>92.5</v>
          </cell>
          <cell r="H23">
            <v>4917</v>
          </cell>
          <cell r="I23">
            <v>7.5</v>
          </cell>
        </row>
        <row r="24">
          <cell r="A24" t="str">
            <v>Разведение свиней</v>
          </cell>
          <cell r="B24">
            <v>38.6</v>
          </cell>
          <cell r="C24">
            <v>38.6</v>
          </cell>
          <cell r="D24">
            <v>5.2</v>
          </cell>
          <cell r="E24">
            <v>0.4</v>
          </cell>
          <cell r="F24">
            <v>41.9</v>
          </cell>
          <cell r="G24">
            <v>77.2</v>
          </cell>
          <cell r="H24">
            <v>154.5</v>
          </cell>
          <cell r="I24">
            <v>22.8</v>
          </cell>
        </row>
        <row r="25">
          <cell r="A25" t="str">
            <v>Разведение сельскохозяйственной птицы</v>
          </cell>
          <cell r="B25">
            <v>2.9</v>
          </cell>
          <cell r="C25">
            <v>2.9</v>
          </cell>
          <cell r="D25">
            <v>1.4</v>
          </cell>
          <cell r="E25">
            <v>1.4</v>
          </cell>
          <cell r="F25">
            <v>99.4</v>
          </cell>
          <cell r="G25">
            <v>54.8</v>
          </cell>
          <cell r="H25">
            <v>101.6</v>
          </cell>
          <cell r="I25">
            <v>45.2</v>
          </cell>
        </row>
        <row r="26">
          <cell r="A26" t="str">
            <v>Смешанное сельское хозяйство</v>
          </cell>
          <cell r="B26">
            <v>0</v>
          </cell>
          <cell r="C26">
            <v>0</v>
          </cell>
          <cell r="D26">
            <v>2.7</v>
          </cell>
          <cell r="E26">
            <v>0</v>
          </cell>
          <cell r="F26">
            <v>0</v>
          </cell>
          <cell r="G26">
            <v>76.400000000000006</v>
          </cell>
          <cell r="H26">
            <v>97.3</v>
          </cell>
          <cell r="I26">
            <v>23.6</v>
          </cell>
        </row>
        <row r="27">
          <cell r="A27" t="str">
            <v>Смешанное сельское хозяйство</v>
          </cell>
          <cell r="B27">
            <v>0</v>
          </cell>
          <cell r="C27">
            <v>0</v>
          </cell>
          <cell r="D27">
            <v>2.7</v>
          </cell>
          <cell r="E27">
            <v>0</v>
          </cell>
          <cell r="F27">
            <v>0</v>
          </cell>
          <cell r="G27">
            <v>76.400000000000006</v>
          </cell>
          <cell r="H27">
            <v>97.3</v>
          </cell>
          <cell r="I27">
            <v>23.6</v>
          </cell>
        </row>
        <row r="28">
          <cell r="A28" t="str">
            <v>Деятельность вспомогательная в области производства сельскохозяйственных культур и послеуборочной обработки сельхозпродукции</v>
          </cell>
          <cell r="B28">
            <v>6.7</v>
          </cell>
          <cell r="C28">
            <v>6.7</v>
          </cell>
          <cell r="D28">
            <v>0</v>
          </cell>
          <cell r="E28">
            <v>0</v>
          </cell>
          <cell r="F28">
            <v>100</v>
          </cell>
          <cell r="G28">
            <v>51.1</v>
          </cell>
          <cell r="H28">
            <v>107.1</v>
          </cell>
          <cell r="I28">
            <v>48.9</v>
          </cell>
        </row>
        <row r="29">
          <cell r="A29" t="str">
            <v>Предоставление услуг в области растениеводства</v>
          </cell>
          <cell r="B29">
            <v>6.7</v>
          </cell>
          <cell r="C29">
            <v>6.7</v>
          </cell>
          <cell r="D29">
            <v>0</v>
          </cell>
          <cell r="E29">
            <v>0</v>
          </cell>
          <cell r="F29">
            <v>100</v>
          </cell>
          <cell r="G29">
            <v>51.1</v>
          </cell>
          <cell r="H29">
            <v>107.1</v>
          </cell>
          <cell r="I29">
            <v>48.9</v>
          </cell>
        </row>
        <row r="30">
          <cell r="A30" t="str">
            <v>Лесоводство и лесозаготовки</v>
          </cell>
          <cell r="B30">
            <v>3.8</v>
          </cell>
          <cell r="C30">
            <v>2.1</v>
          </cell>
          <cell r="D30">
            <v>1.2</v>
          </cell>
          <cell r="E30">
            <v>0.4</v>
          </cell>
          <cell r="F30">
            <v>100</v>
          </cell>
          <cell r="G30">
            <v>17.2</v>
          </cell>
          <cell r="H30">
            <v>102.7</v>
          </cell>
          <cell r="I30">
            <v>82.8</v>
          </cell>
        </row>
        <row r="31">
          <cell r="A31" t="str">
            <v>Лесоводство и прочая лесохозяйственная деятельность</v>
          </cell>
          <cell r="B31">
            <v>5.2</v>
          </cell>
          <cell r="C31">
            <v>0.2</v>
          </cell>
          <cell r="D31">
            <v>1.3</v>
          </cell>
          <cell r="E31">
            <v>0</v>
          </cell>
          <cell r="F31">
            <v>0</v>
          </cell>
          <cell r="G31">
            <v>14.2</v>
          </cell>
          <cell r="H31">
            <v>104.1</v>
          </cell>
          <cell r="I31">
            <v>85.8</v>
          </cell>
        </row>
        <row r="32">
          <cell r="A32" t="str">
            <v>Лесоводство и прочая лесохозяйственная деятельность</v>
          </cell>
          <cell r="B32">
            <v>5.2</v>
          </cell>
          <cell r="C32">
            <v>0.2</v>
          </cell>
          <cell r="D32">
            <v>1.3</v>
          </cell>
          <cell r="E32">
            <v>0</v>
          </cell>
          <cell r="F32">
            <v>0</v>
          </cell>
          <cell r="G32">
            <v>14.2</v>
          </cell>
          <cell r="H32">
            <v>104.1</v>
          </cell>
          <cell r="I32">
            <v>85.8</v>
          </cell>
        </row>
        <row r="33">
          <cell r="A33" t="str">
            <v>Лесозаготовки</v>
          </cell>
          <cell r="B33">
            <v>3.2</v>
          </cell>
          <cell r="C33">
            <v>2.9</v>
          </cell>
          <cell r="D33">
            <v>1.2</v>
          </cell>
          <cell r="E33">
            <v>0.5</v>
          </cell>
          <cell r="F33">
            <v>100</v>
          </cell>
          <cell r="G33">
            <v>18.600000000000001</v>
          </cell>
          <cell r="H33">
            <v>102.1</v>
          </cell>
          <cell r="I33">
            <v>81.400000000000006</v>
          </cell>
        </row>
        <row r="34">
          <cell r="A34" t="str">
            <v>Лесозаготовки</v>
          </cell>
          <cell r="B34">
            <v>3.2</v>
          </cell>
          <cell r="C34">
            <v>2.9</v>
          </cell>
          <cell r="D34">
            <v>1.2</v>
          </cell>
          <cell r="E34">
            <v>0.5</v>
          </cell>
          <cell r="F34">
            <v>100</v>
          </cell>
          <cell r="G34">
            <v>18.600000000000001</v>
          </cell>
          <cell r="H34">
            <v>102.1</v>
          </cell>
          <cell r="I34">
            <v>81.400000000000006</v>
          </cell>
        </row>
        <row r="35">
          <cell r="A35" t="str">
            <v>Рыболовство и рыбоводство</v>
          </cell>
          <cell r="B35">
            <v>0.1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26.5</v>
          </cell>
          <cell r="H35">
            <v>100.1</v>
          </cell>
          <cell r="I35">
            <v>73.5</v>
          </cell>
        </row>
        <row r="36">
          <cell r="A36" t="str">
            <v>Рыбоводство</v>
          </cell>
          <cell r="B36">
            <v>0.1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26.5</v>
          </cell>
          <cell r="H36">
            <v>100.1</v>
          </cell>
          <cell r="I36">
            <v>73.5</v>
          </cell>
        </row>
        <row r="37">
          <cell r="A37" t="str">
            <v>Рыбоводство морское</v>
          </cell>
          <cell r="B37">
            <v>0.1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15.1</v>
          </cell>
          <cell r="H37">
            <v>100.1</v>
          </cell>
          <cell r="I37">
            <v>84.9</v>
          </cell>
        </row>
        <row r="38">
          <cell r="A38" t="str">
            <v>Воспроизводство морских биоресурсов искусственное</v>
          </cell>
          <cell r="B38">
            <v>0.1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15.1</v>
          </cell>
          <cell r="H38">
            <v>100.1</v>
          </cell>
          <cell r="I38">
            <v>84.9</v>
          </cell>
        </row>
        <row r="39">
          <cell r="A39" t="str">
            <v>Рыбоводство пресноводное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43.6</v>
          </cell>
          <cell r="H39">
            <v>100</v>
          </cell>
          <cell r="I39">
            <v>56.4</v>
          </cell>
        </row>
        <row r="40">
          <cell r="A40" t="str">
            <v>Воспроизводство пресноводных биоресурсов искусственное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43.6</v>
          </cell>
          <cell r="H40">
            <v>100</v>
          </cell>
          <cell r="I40">
            <v>56.4</v>
          </cell>
        </row>
        <row r="41">
          <cell r="A41" t="str">
            <v>ДОБЫЧА ПОЛЕЗНЫХ ИСКОПАЕМЫХ</v>
          </cell>
          <cell r="B41">
            <v>5.4</v>
          </cell>
          <cell r="C41">
            <v>5.4</v>
          </cell>
          <cell r="D41">
            <v>0.7</v>
          </cell>
          <cell r="E41">
            <v>0.7</v>
          </cell>
          <cell r="F41">
            <v>55.3</v>
          </cell>
          <cell r="G41">
            <v>64.900000000000006</v>
          </cell>
          <cell r="H41">
            <v>105</v>
          </cell>
          <cell r="I41">
            <v>35.1</v>
          </cell>
        </row>
        <row r="42">
          <cell r="A42" t="str">
            <v>Добыча металлических руд</v>
          </cell>
          <cell r="B42">
            <v>5.4</v>
          </cell>
          <cell r="C42">
            <v>5.4</v>
          </cell>
          <cell r="D42">
            <v>0.7</v>
          </cell>
          <cell r="E42">
            <v>0.7</v>
          </cell>
          <cell r="F42">
            <v>55.2</v>
          </cell>
          <cell r="G42">
            <v>65</v>
          </cell>
          <cell r="H42">
            <v>105</v>
          </cell>
          <cell r="I42">
            <v>35</v>
          </cell>
        </row>
        <row r="43">
          <cell r="A43" t="str">
            <v>Добыча и обогащение железных руд</v>
          </cell>
          <cell r="B43">
            <v>5.4</v>
          </cell>
          <cell r="C43">
            <v>5.4</v>
          </cell>
          <cell r="D43">
            <v>0.7</v>
          </cell>
          <cell r="E43">
            <v>0.7</v>
          </cell>
          <cell r="F43">
            <v>55.2</v>
          </cell>
          <cell r="G43">
            <v>65</v>
          </cell>
          <cell r="H43">
            <v>105</v>
          </cell>
          <cell r="I43">
            <v>35</v>
          </cell>
        </row>
        <row r="44">
          <cell r="A44" t="str">
            <v>Добыча и обогащение железных руд</v>
          </cell>
          <cell r="B44">
            <v>5.4</v>
          </cell>
          <cell r="C44">
            <v>5.4</v>
          </cell>
          <cell r="D44">
            <v>0.7</v>
          </cell>
          <cell r="E44">
            <v>0.7</v>
          </cell>
          <cell r="F44">
            <v>55.2</v>
          </cell>
          <cell r="G44">
            <v>65</v>
          </cell>
          <cell r="H44">
            <v>105</v>
          </cell>
          <cell r="I44">
            <v>35</v>
          </cell>
        </row>
        <row r="45">
          <cell r="A45" t="str">
            <v>Обогащение и агломерация железных руд</v>
          </cell>
          <cell r="B45">
            <v>5.4</v>
          </cell>
          <cell r="C45">
            <v>5.4</v>
          </cell>
          <cell r="D45">
            <v>0.7</v>
          </cell>
          <cell r="E45">
            <v>0.7</v>
          </cell>
          <cell r="F45">
            <v>55.2</v>
          </cell>
          <cell r="G45">
            <v>65</v>
          </cell>
          <cell r="H45">
            <v>105</v>
          </cell>
          <cell r="I45">
            <v>35</v>
          </cell>
        </row>
        <row r="46">
          <cell r="A46" t="str">
            <v>Добыча прочих полезных ископаемых</v>
          </cell>
          <cell r="B46">
            <v>0.8</v>
          </cell>
          <cell r="C46">
            <v>0.2</v>
          </cell>
          <cell r="D46">
            <v>0.1</v>
          </cell>
          <cell r="E46">
            <v>0.1</v>
          </cell>
          <cell r="F46">
            <v>100</v>
          </cell>
          <cell r="G46">
            <v>11.5</v>
          </cell>
          <cell r="H46">
            <v>100.7</v>
          </cell>
          <cell r="I46">
            <v>88.5</v>
          </cell>
        </row>
        <row r="47">
          <cell r="A47" t="str">
            <v>Добыча камня, песка и глины</v>
          </cell>
          <cell r="B47">
            <v>0.8</v>
          </cell>
          <cell r="C47">
            <v>0.2</v>
          </cell>
          <cell r="D47">
            <v>0.1</v>
          </cell>
          <cell r="E47">
            <v>0.1</v>
          </cell>
          <cell r="F47">
            <v>100</v>
          </cell>
          <cell r="G47">
            <v>11.5</v>
          </cell>
          <cell r="H47">
            <v>100.7</v>
          </cell>
          <cell r="I47">
            <v>88.5</v>
          </cell>
        </row>
        <row r="48">
          <cell r="A48" t="str">
            <v>Разработка гравийных и песчаных карьеров, добыча глины и каолина</v>
          </cell>
          <cell r="B48">
            <v>0.8</v>
          </cell>
          <cell r="C48">
            <v>0.2</v>
          </cell>
          <cell r="D48">
            <v>0.1</v>
          </cell>
          <cell r="E48">
            <v>0.1</v>
          </cell>
          <cell r="F48">
            <v>100</v>
          </cell>
          <cell r="G48">
            <v>11.5</v>
          </cell>
          <cell r="H48">
            <v>100.7</v>
          </cell>
          <cell r="I48">
            <v>88.5</v>
          </cell>
        </row>
        <row r="49">
          <cell r="A49" t="str">
            <v>Добыча глины и каолина</v>
          </cell>
          <cell r="B49">
            <v>0.8</v>
          </cell>
          <cell r="C49">
            <v>0.2</v>
          </cell>
          <cell r="D49">
            <v>0.1</v>
          </cell>
          <cell r="E49">
            <v>0.1</v>
          </cell>
          <cell r="F49">
            <v>100</v>
          </cell>
          <cell r="G49">
            <v>11.5</v>
          </cell>
          <cell r="H49">
            <v>100.7</v>
          </cell>
          <cell r="I49">
            <v>88.5</v>
          </cell>
        </row>
        <row r="50">
          <cell r="A50" t="str">
            <v>ОБРАБАТЫВАЮЩИЕ ПРОИЗВОДСТВА</v>
          </cell>
          <cell r="B50">
            <v>11</v>
          </cell>
          <cell r="C50">
            <v>9.9</v>
          </cell>
          <cell r="D50">
            <v>1.7</v>
          </cell>
          <cell r="E50">
            <v>0.4</v>
          </cell>
          <cell r="F50">
            <v>92.7</v>
          </cell>
          <cell r="G50">
            <v>54</v>
          </cell>
          <cell r="H50">
            <v>110.5</v>
          </cell>
          <cell r="I50">
            <v>46</v>
          </cell>
        </row>
        <row r="51">
          <cell r="A51" t="str">
            <v>Производство пищевых продуктов</v>
          </cell>
          <cell r="B51">
            <v>7</v>
          </cell>
          <cell r="C51">
            <v>6.3</v>
          </cell>
          <cell r="D51">
            <v>0.8</v>
          </cell>
          <cell r="E51">
            <v>0.4</v>
          </cell>
          <cell r="F51">
            <v>86.5</v>
          </cell>
          <cell r="G51">
            <v>58.4</v>
          </cell>
          <cell r="H51">
            <v>106.7</v>
          </cell>
          <cell r="I51">
            <v>41.6</v>
          </cell>
        </row>
        <row r="52">
          <cell r="A52" t="str">
            <v>Переработка и консервирование мяса и мясной пищевой продукции</v>
          </cell>
          <cell r="B52">
            <v>3.7</v>
          </cell>
          <cell r="C52">
            <v>3.7</v>
          </cell>
          <cell r="D52">
            <v>0.2</v>
          </cell>
          <cell r="E52">
            <v>0</v>
          </cell>
          <cell r="F52">
            <v>100</v>
          </cell>
          <cell r="G52">
            <v>62.3</v>
          </cell>
          <cell r="H52">
            <v>103.7</v>
          </cell>
          <cell r="I52">
            <v>37.700000000000003</v>
          </cell>
        </row>
        <row r="53">
          <cell r="A53" t="str">
            <v>Переработка и консервирование мяса</v>
          </cell>
          <cell r="B53">
            <v>15.6</v>
          </cell>
          <cell r="C53">
            <v>15.5</v>
          </cell>
          <cell r="D53">
            <v>0.3</v>
          </cell>
          <cell r="E53">
            <v>0</v>
          </cell>
          <cell r="F53">
            <v>0</v>
          </cell>
          <cell r="G53">
            <v>83</v>
          </cell>
          <cell r="H53">
            <v>118.2</v>
          </cell>
          <cell r="I53">
            <v>17</v>
          </cell>
        </row>
        <row r="54">
          <cell r="A54" t="str">
            <v>Производство мяса в охлажденном виде</v>
          </cell>
          <cell r="B54">
            <v>15.6</v>
          </cell>
          <cell r="C54">
            <v>15.5</v>
          </cell>
          <cell r="D54">
            <v>0.3</v>
          </cell>
          <cell r="E54">
            <v>0</v>
          </cell>
          <cell r="F54">
            <v>0</v>
          </cell>
          <cell r="G54">
            <v>83</v>
          </cell>
          <cell r="H54">
            <v>118.2</v>
          </cell>
          <cell r="I54">
            <v>17</v>
          </cell>
        </row>
        <row r="55">
          <cell r="A55" t="str">
            <v>Производство и консервирование мяса птицы</v>
          </cell>
          <cell r="B55">
            <v>3.8</v>
          </cell>
          <cell r="C55">
            <v>3.8</v>
          </cell>
          <cell r="D55">
            <v>0</v>
          </cell>
          <cell r="E55">
            <v>0</v>
          </cell>
          <cell r="F55">
            <v>0</v>
          </cell>
          <cell r="G55">
            <v>53.2</v>
          </cell>
          <cell r="H55">
            <v>103.9</v>
          </cell>
          <cell r="I55">
            <v>46.8</v>
          </cell>
        </row>
        <row r="56">
          <cell r="A56" t="str">
            <v>Производство пера и пуха</v>
          </cell>
          <cell r="B56">
            <v>3.8</v>
          </cell>
          <cell r="C56">
            <v>3.8</v>
          </cell>
          <cell r="D56">
            <v>0</v>
          </cell>
          <cell r="E56">
            <v>0</v>
          </cell>
          <cell r="F56">
            <v>0</v>
          </cell>
          <cell r="G56">
            <v>53.2</v>
          </cell>
          <cell r="H56">
            <v>103.9</v>
          </cell>
          <cell r="I56">
            <v>46.8</v>
          </cell>
        </row>
        <row r="57">
          <cell r="A57" t="str">
            <v>Производство продукции из мяса убойных животных и мяса птицы</v>
          </cell>
          <cell r="B57">
            <v>3.2</v>
          </cell>
          <cell r="C57">
            <v>3.2</v>
          </cell>
          <cell r="D57">
            <v>0.2</v>
          </cell>
          <cell r="E57">
            <v>0</v>
          </cell>
          <cell r="F57">
            <v>100</v>
          </cell>
          <cell r="G57">
            <v>61.5</v>
          </cell>
          <cell r="H57">
            <v>103.1</v>
          </cell>
          <cell r="I57">
            <v>38.5</v>
          </cell>
        </row>
        <row r="58">
          <cell r="A58" t="str">
            <v>Производство соленого, вареного, запеченого, копченого, вяленого и прочего мяса</v>
          </cell>
          <cell r="B58">
            <v>6.3</v>
          </cell>
          <cell r="C58">
            <v>6.3</v>
          </cell>
          <cell r="D58">
            <v>3.3</v>
          </cell>
          <cell r="E58">
            <v>0</v>
          </cell>
          <cell r="F58">
            <v>100</v>
          </cell>
          <cell r="G58">
            <v>41.2</v>
          </cell>
          <cell r="H58">
            <v>103.2</v>
          </cell>
          <cell r="I58">
            <v>58.8</v>
          </cell>
        </row>
        <row r="59">
          <cell r="A59" t="str">
            <v>Производство колбасных изделий</v>
          </cell>
          <cell r="B59">
            <v>4.9000000000000004</v>
          </cell>
          <cell r="C59">
            <v>4.9000000000000004</v>
          </cell>
          <cell r="D59">
            <v>0</v>
          </cell>
          <cell r="E59">
            <v>0</v>
          </cell>
          <cell r="F59">
            <v>0</v>
          </cell>
          <cell r="G59">
            <v>47.3</v>
          </cell>
          <cell r="H59">
            <v>105.1</v>
          </cell>
          <cell r="I59">
            <v>52.7</v>
          </cell>
        </row>
        <row r="60">
          <cell r="A60" t="str">
            <v>Производство мясных (мясосодержащих) полуфабрикатов</v>
          </cell>
          <cell r="B60">
            <v>68.3</v>
          </cell>
          <cell r="C60">
            <v>68.3</v>
          </cell>
          <cell r="D60">
            <v>0</v>
          </cell>
          <cell r="E60">
            <v>0</v>
          </cell>
          <cell r="F60">
            <v>0</v>
          </cell>
          <cell r="G60">
            <v>71.7</v>
          </cell>
          <cell r="H60">
            <v>315.5</v>
          </cell>
          <cell r="I60">
            <v>28.3</v>
          </cell>
        </row>
        <row r="61">
          <cell r="A61" t="str">
            <v>Производство прочей пищевой продукции из мяса или мясных пищевых субпродуктов</v>
          </cell>
          <cell r="B61">
            <v>1.4</v>
          </cell>
          <cell r="C61">
            <v>1.4</v>
          </cell>
          <cell r="D61">
            <v>0.2</v>
          </cell>
          <cell r="E61">
            <v>0</v>
          </cell>
          <cell r="F61">
            <v>100</v>
          </cell>
          <cell r="G61">
            <v>61.4</v>
          </cell>
          <cell r="H61">
            <v>101.2</v>
          </cell>
          <cell r="I61">
            <v>38.6</v>
          </cell>
        </row>
        <row r="62">
          <cell r="A62" t="str">
            <v>Переработка и консервирование рыбы, ракообразных и моллюсков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37.9</v>
          </cell>
          <cell r="H62">
            <v>100</v>
          </cell>
          <cell r="I62">
            <v>62.1</v>
          </cell>
        </row>
        <row r="63">
          <cell r="A63" t="str">
            <v>Переработка и консервирование рыбы, ракообразных и моллюсков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37.9</v>
          </cell>
          <cell r="H63">
            <v>100</v>
          </cell>
          <cell r="I63">
            <v>62.1</v>
          </cell>
        </row>
        <row r="64">
          <cell r="A64" t="str">
            <v>Производство молочной продукции</v>
          </cell>
          <cell r="B64">
            <v>11.6</v>
          </cell>
          <cell r="C64">
            <v>11.6</v>
          </cell>
          <cell r="D64">
            <v>0.2</v>
          </cell>
          <cell r="E64">
            <v>0</v>
          </cell>
          <cell r="F64">
            <v>0</v>
          </cell>
          <cell r="G64">
            <v>63.4</v>
          </cell>
          <cell r="H64">
            <v>112.9</v>
          </cell>
          <cell r="I64">
            <v>36.6</v>
          </cell>
        </row>
        <row r="65">
          <cell r="A65" t="str">
            <v>Производство молока (кроме сырого) и молочной продукции</v>
          </cell>
          <cell r="B65">
            <v>10.6</v>
          </cell>
          <cell r="C65">
            <v>10.6</v>
          </cell>
          <cell r="D65">
            <v>0.2</v>
          </cell>
          <cell r="E65">
            <v>0</v>
          </cell>
          <cell r="F65">
            <v>0</v>
          </cell>
          <cell r="G65">
            <v>65.400000000000006</v>
          </cell>
          <cell r="H65">
            <v>111.7</v>
          </cell>
          <cell r="I65">
            <v>34.6</v>
          </cell>
        </row>
        <row r="66">
          <cell r="A66" t="str">
            <v>Производство питьевого молока и питьевых сливок</v>
          </cell>
          <cell r="B66">
            <v>8.1999999999999993</v>
          </cell>
          <cell r="C66">
            <v>8.1999999999999993</v>
          </cell>
          <cell r="D66">
            <v>0</v>
          </cell>
          <cell r="E66">
            <v>0</v>
          </cell>
          <cell r="F66">
            <v>0</v>
          </cell>
          <cell r="G66">
            <v>64.400000000000006</v>
          </cell>
          <cell r="H66">
            <v>108.9</v>
          </cell>
          <cell r="I66">
            <v>35.6</v>
          </cell>
        </row>
        <row r="67">
          <cell r="A67" t="str">
            <v>Производство сыра и сырных продуктов</v>
          </cell>
          <cell r="B67">
            <v>19.399999999999999</v>
          </cell>
          <cell r="C67">
            <v>19.399999999999999</v>
          </cell>
          <cell r="D67">
            <v>0.6</v>
          </cell>
          <cell r="E67">
            <v>0</v>
          </cell>
          <cell r="F67">
            <v>0</v>
          </cell>
          <cell r="G67">
            <v>88.6</v>
          </cell>
          <cell r="H67">
            <v>123.3</v>
          </cell>
          <cell r="I67">
            <v>11.4</v>
          </cell>
        </row>
        <row r="68">
          <cell r="A68" t="str">
            <v>Производство прочей молочной продукции</v>
          </cell>
          <cell r="B68">
            <v>1.4</v>
          </cell>
          <cell r="C68">
            <v>1.4</v>
          </cell>
          <cell r="D68">
            <v>0</v>
          </cell>
          <cell r="E68">
            <v>0</v>
          </cell>
          <cell r="F68">
            <v>0</v>
          </cell>
          <cell r="G68">
            <v>15.9</v>
          </cell>
          <cell r="H68">
            <v>101.4</v>
          </cell>
          <cell r="I68">
            <v>84.1</v>
          </cell>
        </row>
        <row r="69">
          <cell r="A69" t="str">
            <v>Производство мороженого</v>
          </cell>
          <cell r="B69">
            <v>21.8</v>
          </cell>
          <cell r="C69">
            <v>21.8</v>
          </cell>
          <cell r="D69">
            <v>0.6</v>
          </cell>
          <cell r="E69">
            <v>0.6</v>
          </cell>
          <cell r="F69">
            <v>0</v>
          </cell>
          <cell r="G69">
            <v>42.4</v>
          </cell>
          <cell r="H69">
            <v>127.1</v>
          </cell>
          <cell r="I69">
            <v>57.6</v>
          </cell>
        </row>
        <row r="70">
          <cell r="A70" t="str">
            <v>Производство продуктов мукомольной и крупяной промышленности, крахмала и крахмалосодержащих продуктов</v>
          </cell>
          <cell r="B70">
            <v>5</v>
          </cell>
          <cell r="C70">
            <v>4.9000000000000004</v>
          </cell>
          <cell r="D70">
            <v>1.1000000000000001</v>
          </cell>
          <cell r="E70">
            <v>0.6</v>
          </cell>
          <cell r="F70">
            <v>100</v>
          </cell>
          <cell r="G70">
            <v>39.6</v>
          </cell>
          <cell r="H70">
            <v>104.2</v>
          </cell>
          <cell r="I70">
            <v>60.4</v>
          </cell>
        </row>
        <row r="71">
          <cell r="A71" t="str">
            <v>Производство продуктов мукомольной и крупяной промышленности</v>
          </cell>
          <cell r="B71">
            <v>5</v>
          </cell>
          <cell r="C71">
            <v>4.9000000000000004</v>
          </cell>
          <cell r="D71">
            <v>1.1000000000000001</v>
          </cell>
          <cell r="E71">
            <v>0.6</v>
          </cell>
          <cell r="F71">
            <v>100</v>
          </cell>
          <cell r="G71">
            <v>39.6</v>
          </cell>
          <cell r="H71">
            <v>104.2</v>
          </cell>
          <cell r="I71">
            <v>60.4</v>
          </cell>
        </row>
        <row r="72">
          <cell r="A72" t="str">
            <v>Производство муки из зерновых культур</v>
          </cell>
          <cell r="B72">
            <v>4.5999999999999996</v>
          </cell>
          <cell r="C72">
            <v>4.5</v>
          </cell>
          <cell r="D72">
            <v>0.8</v>
          </cell>
          <cell r="E72">
            <v>0.6</v>
          </cell>
          <cell r="F72">
            <v>100</v>
          </cell>
          <cell r="G72">
            <v>38.700000000000003</v>
          </cell>
          <cell r="H72">
            <v>104</v>
          </cell>
          <cell r="I72">
            <v>61.3</v>
          </cell>
        </row>
        <row r="73">
          <cell r="A73" t="str">
            <v>Производство крупы и гранул из зерновых культур</v>
          </cell>
          <cell r="B73">
            <v>6.1</v>
          </cell>
          <cell r="C73">
            <v>6.1</v>
          </cell>
          <cell r="D73">
            <v>1.9</v>
          </cell>
          <cell r="E73">
            <v>0.5</v>
          </cell>
          <cell r="F73">
            <v>100</v>
          </cell>
          <cell r="G73">
            <v>42.5</v>
          </cell>
          <cell r="H73">
            <v>104.5</v>
          </cell>
          <cell r="I73">
            <v>57.5</v>
          </cell>
        </row>
        <row r="74">
          <cell r="A74" t="str">
            <v>Производство хлебобулочных и мучных кондитерских изделий</v>
          </cell>
          <cell r="B74">
            <v>6.9</v>
          </cell>
          <cell r="C74">
            <v>6.9</v>
          </cell>
          <cell r="D74">
            <v>0.8</v>
          </cell>
          <cell r="E74">
            <v>0.3</v>
          </cell>
          <cell r="F74">
            <v>100</v>
          </cell>
          <cell r="G74">
            <v>34.799999999999997</v>
          </cell>
          <cell r="H74">
            <v>106.5</v>
          </cell>
          <cell r="I74">
            <v>65.2</v>
          </cell>
        </row>
        <row r="75">
          <cell r="A75" t="str">
            <v>Производство хлеба и мучных кондитерских изделий, тортов и пирожных недлительного хранения</v>
          </cell>
          <cell r="B75">
            <v>6.3</v>
          </cell>
          <cell r="C75">
            <v>6.3</v>
          </cell>
          <cell r="D75">
            <v>0.9</v>
          </cell>
          <cell r="E75">
            <v>0.3</v>
          </cell>
          <cell r="F75">
            <v>100</v>
          </cell>
          <cell r="G75">
            <v>32.4</v>
          </cell>
          <cell r="H75">
            <v>105.7</v>
          </cell>
          <cell r="I75">
            <v>67.599999999999994</v>
          </cell>
        </row>
        <row r="76">
          <cell r="A76" t="str">
            <v>Производство макаронных изделий кускуса и аналогичных мучных изделий</v>
          </cell>
          <cell r="B76">
            <v>11.4</v>
          </cell>
          <cell r="C76">
            <v>11.1</v>
          </cell>
          <cell r="D76">
            <v>0</v>
          </cell>
          <cell r="E76">
            <v>0</v>
          </cell>
          <cell r="F76">
            <v>0</v>
          </cell>
          <cell r="G76">
            <v>52.1</v>
          </cell>
          <cell r="H76">
            <v>112.8</v>
          </cell>
          <cell r="I76">
            <v>47.9</v>
          </cell>
        </row>
        <row r="77">
          <cell r="A77" t="str">
            <v>Производство макаронных изделий</v>
          </cell>
          <cell r="B77">
            <v>11.4</v>
          </cell>
          <cell r="C77">
            <v>11.1</v>
          </cell>
          <cell r="D77">
            <v>0</v>
          </cell>
          <cell r="E77">
            <v>0</v>
          </cell>
          <cell r="F77">
            <v>0</v>
          </cell>
          <cell r="G77">
            <v>52.1</v>
          </cell>
          <cell r="H77">
            <v>112.8</v>
          </cell>
          <cell r="I77">
            <v>47.9</v>
          </cell>
        </row>
        <row r="78">
          <cell r="A78" t="str">
            <v>Производство прочих пищевых продуктов</v>
          </cell>
          <cell r="B78">
            <v>8.1</v>
          </cell>
          <cell r="C78">
            <v>6.9</v>
          </cell>
          <cell r="D78">
            <v>1</v>
          </cell>
          <cell r="E78">
            <v>0.4</v>
          </cell>
          <cell r="F78">
            <v>93.5</v>
          </cell>
          <cell r="G78">
            <v>58</v>
          </cell>
          <cell r="H78">
            <v>107.8</v>
          </cell>
          <cell r="I78">
            <v>42</v>
          </cell>
        </row>
        <row r="79">
          <cell r="A79" t="str">
            <v>Производство сахара</v>
          </cell>
          <cell r="B79">
            <v>17.600000000000001</v>
          </cell>
          <cell r="C79">
            <v>14.6</v>
          </cell>
          <cell r="D79">
            <v>2.2000000000000002</v>
          </cell>
          <cell r="E79">
            <v>0.9</v>
          </cell>
          <cell r="F79">
            <v>92.7</v>
          </cell>
          <cell r="G79">
            <v>66.7</v>
          </cell>
          <cell r="H79">
            <v>118.6</v>
          </cell>
          <cell r="I79">
            <v>33.299999999999997</v>
          </cell>
        </row>
        <row r="80">
          <cell r="A80" t="str">
            <v>Производство какао, шоколада и сахаристых кондитерских изделий</v>
          </cell>
          <cell r="B80">
            <v>0.4</v>
          </cell>
          <cell r="C80">
            <v>0.4</v>
          </cell>
          <cell r="D80">
            <v>0.1</v>
          </cell>
          <cell r="E80">
            <v>0.1</v>
          </cell>
          <cell r="F80">
            <v>96.7</v>
          </cell>
          <cell r="G80">
            <v>53.2</v>
          </cell>
          <cell r="H80">
            <v>100.3</v>
          </cell>
          <cell r="I80">
            <v>46.8</v>
          </cell>
        </row>
        <row r="81">
          <cell r="A81" t="str">
            <v>Производство шоколада и сахаристых кондитерских изделий</v>
          </cell>
          <cell r="B81">
            <v>0.4</v>
          </cell>
          <cell r="C81">
            <v>0.4</v>
          </cell>
          <cell r="D81">
            <v>0.1</v>
          </cell>
          <cell r="E81">
            <v>0.1</v>
          </cell>
          <cell r="F81">
            <v>96.7</v>
          </cell>
          <cell r="G81">
            <v>53.2</v>
          </cell>
          <cell r="H81">
            <v>100.3</v>
          </cell>
          <cell r="I81">
            <v>46.8</v>
          </cell>
        </row>
        <row r="82">
          <cell r="A82" t="str">
            <v>Производство детского питания и диетических пищевых продуктов</v>
          </cell>
          <cell r="B82">
            <v>6.1</v>
          </cell>
          <cell r="C82">
            <v>6.1</v>
          </cell>
          <cell r="D82">
            <v>0</v>
          </cell>
          <cell r="E82">
            <v>0</v>
          </cell>
          <cell r="F82">
            <v>91.4</v>
          </cell>
          <cell r="G82">
            <v>42.6</v>
          </cell>
          <cell r="H82">
            <v>106.5</v>
          </cell>
          <cell r="I82">
            <v>57.4</v>
          </cell>
        </row>
        <row r="83">
          <cell r="A83" t="str">
            <v>Производство соковой продукции из фруктов и овощей для детского питания</v>
          </cell>
          <cell r="B83">
            <v>6.1</v>
          </cell>
          <cell r="C83">
            <v>6.1</v>
          </cell>
          <cell r="D83">
            <v>0</v>
          </cell>
          <cell r="E83">
            <v>0</v>
          </cell>
          <cell r="F83">
            <v>91.4</v>
          </cell>
          <cell r="G83">
            <v>42.6</v>
          </cell>
          <cell r="H83">
            <v>106.5</v>
          </cell>
          <cell r="I83">
            <v>57.4</v>
          </cell>
        </row>
        <row r="84">
          <cell r="A84" t="str">
            <v>Производство прочих пищевых продуктов, не включенных в другие группировки</v>
          </cell>
          <cell r="B84">
            <v>1.7</v>
          </cell>
          <cell r="C84">
            <v>0</v>
          </cell>
          <cell r="D84">
            <v>17.100000000000001</v>
          </cell>
          <cell r="E84">
            <v>6.3</v>
          </cell>
          <cell r="F84">
            <v>100</v>
          </cell>
          <cell r="G84">
            <v>79.5</v>
          </cell>
          <cell r="H84">
            <v>84.3</v>
          </cell>
          <cell r="I84">
            <v>20.5</v>
          </cell>
        </row>
        <row r="85">
          <cell r="A85" t="str">
            <v>Производство прочих продуктов питания, не включенных в другие группировки</v>
          </cell>
          <cell r="B85">
            <v>1.7</v>
          </cell>
          <cell r="C85">
            <v>0</v>
          </cell>
          <cell r="D85">
            <v>17.100000000000001</v>
          </cell>
          <cell r="E85">
            <v>6.3</v>
          </cell>
          <cell r="F85">
            <v>100</v>
          </cell>
          <cell r="G85">
            <v>79.5</v>
          </cell>
          <cell r="H85">
            <v>84.3</v>
          </cell>
          <cell r="I85">
            <v>20.5</v>
          </cell>
        </row>
        <row r="86">
          <cell r="A86" t="str">
            <v>Производство готовых кормов для животных</v>
          </cell>
          <cell r="B86">
            <v>31</v>
          </cell>
          <cell r="C86">
            <v>31</v>
          </cell>
          <cell r="D86">
            <v>9.1</v>
          </cell>
          <cell r="E86">
            <v>8</v>
          </cell>
          <cell r="F86">
            <v>72.8</v>
          </cell>
          <cell r="G86">
            <v>54.5</v>
          </cell>
          <cell r="H86">
            <v>131.9</v>
          </cell>
          <cell r="I86">
            <v>45.5</v>
          </cell>
        </row>
        <row r="87">
          <cell r="A87" t="str">
            <v>Производство готовых кормов для животных, содержащихся на фермах</v>
          </cell>
          <cell r="B87">
            <v>31</v>
          </cell>
          <cell r="C87">
            <v>31</v>
          </cell>
          <cell r="D87">
            <v>9.1</v>
          </cell>
          <cell r="E87">
            <v>8</v>
          </cell>
          <cell r="F87">
            <v>72.8</v>
          </cell>
          <cell r="G87">
            <v>54.5</v>
          </cell>
          <cell r="H87">
            <v>131.9</v>
          </cell>
          <cell r="I87">
            <v>45.5</v>
          </cell>
        </row>
        <row r="88">
          <cell r="A88" t="str">
            <v>Производство готовых кормов (смешанных и несмешанных), кроме муки и гранул из люцерны, для животных, содержащихся на фермах</v>
          </cell>
          <cell r="B88">
            <v>31</v>
          </cell>
          <cell r="C88">
            <v>31</v>
          </cell>
          <cell r="D88">
            <v>9.1</v>
          </cell>
          <cell r="E88">
            <v>8</v>
          </cell>
          <cell r="F88">
            <v>72.8</v>
          </cell>
          <cell r="G88">
            <v>54.5</v>
          </cell>
          <cell r="H88">
            <v>131.9</v>
          </cell>
          <cell r="I88">
            <v>45.5</v>
          </cell>
        </row>
        <row r="89">
          <cell r="A89" t="str">
            <v>Производство напитков</v>
          </cell>
          <cell r="B89">
            <v>9.9</v>
          </cell>
          <cell r="C89">
            <v>9.9</v>
          </cell>
          <cell r="D89">
            <v>2.6</v>
          </cell>
          <cell r="E89">
            <v>2.6</v>
          </cell>
          <cell r="F89">
            <v>100</v>
          </cell>
          <cell r="G89">
            <v>58</v>
          </cell>
          <cell r="H89">
            <v>108.2</v>
          </cell>
          <cell r="I89">
            <v>42</v>
          </cell>
        </row>
        <row r="90">
          <cell r="A90" t="str">
            <v>Производство напитков</v>
          </cell>
          <cell r="B90">
            <v>9.9</v>
          </cell>
          <cell r="C90">
            <v>9.9</v>
          </cell>
          <cell r="D90">
            <v>2.6</v>
          </cell>
          <cell r="E90">
            <v>2.6</v>
          </cell>
          <cell r="F90">
            <v>100</v>
          </cell>
          <cell r="G90">
            <v>58</v>
          </cell>
          <cell r="H90">
            <v>108.2</v>
          </cell>
          <cell r="I90">
            <v>42</v>
          </cell>
        </row>
        <row r="91">
          <cell r="A91" t="str">
            <v>Перегонка, очистка и смешивание спиртов</v>
          </cell>
          <cell r="B91">
            <v>9.9</v>
          </cell>
          <cell r="C91">
            <v>9.9</v>
          </cell>
          <cell r="D91">
            <v>2.6</v>
          </cell>
          <cell r="E91">
            <v>2.6</v>
          </cell>
          <cell r="F91">
            <v>100</v>
          </cell>
          <cell r="G91">
            <v>58</v>
          </cell>
          <cell r="H91">
            <v>108.2</v>
          </cell>
          <cell r="I91">
            <v>42</v>
          </cell>
        </row>
        <row r="92">
          <cell r="A92" t="str">
            <v>Производство пищевого спирта</v>
          </cell>
          <cell r="B92">
            <v>9.9</v>
          </cell>
          <cell r="C92">
            <v>9.9</v>
          </cell>
          <cell r="D92">
            <v>2.6</v>
          </cell>
          <cell r="E92">
            <v>2.6</v>
          </cell>
          <cell r="F92">
            <v>100</v>
          </cell>
          <cell r="G92">
            <v>58</v>
          </cell>
          <cell r="H92">
            <v>108.2</v>
          </cell>
          <cell r="I92">
            <v>42</v>
          </cell>
        </row>
        <row r="93">
          <cell r="A93" t="str">
            <v>Производство текстильных изделий</v>
          </cell>
          <cell r="B93">
            <v>12.9</v>
          </cell>
          <cell r="C93">
            <v>12.9</v>
          </cell>
          <cell r="D93">
            <v>7.2</v>
          </cell>
          <cell r="E93">
            <v>0.3</v>
          </cell>
          <cell r="F93">
            <v>100</v>
          </cell>
          <cell r="G93">
            <v>71.599999999999994</v>
          </cell>
          <cell r="H93">
            <v>106.5</v>
          </cell>
          <cell r="I93">
            <v>28.4</v>
          </cell>
        </row>
        <row r="94">
          <cell r="A94" t="str">
            <v>Подготовка и прядение текстильных волокон</v>
          </cell>
          <cell r="B94">
            <v>18.7</v>
          </cell>
          <cell r="C94">
            <v>18.7</v>
          </cell>
          <cell r="D94">
            <v>63.8</v>
          </cell>
          <cell r="E94">
            <v>2.6</v>
          </cell>
          <cell r="F94">
            <v>100</v>
          </cell>
          <cell r="G94">
            <v>46.5</v>
          </cell>
          <cell r="H94">
            <v>44.5</v>
          </cell>
          <cell r="I94">
            <v>53.5</v>
          </cell>
        </row>
        <row r="95">
          <cell r="A95" t="str">
            <v>Подготовка и прядение текстильных волокон</v>
          </cell>
          <cell r="B95">
            <v>18.7</v>
          </cell>
          <cell r="C95">
            <v>18.7</v>
          </cell>
          <cell r="D95">
            <v>63.8</v>
          </cell>
          <cell r="E95">
            <v>2.6</v>
          </cell>
          <cell r="F95">
            <v>100</v>
          </cell>
          <cell r="G95">
            <v>46.5</v>
          </cell>
          <cell r="H95">
            <v>44.5</v>
          </cell>
          <cell r="I95">
            <v>53.5</v>
          </cell>
        </row>
        <row r="96">
          <cell r="A96" t="str">
            <v>Изготовление натуральных шелковых, искусственных и синтетических волокон</v>
          </cell>
          <cell r="B96">
            <v>18.7</v>
          </cell>
          <cell r="C96">
            <v>18.7</v>
          </cell>
          <cell r="D96">
            <v>63.8</v>
          </cell>
          <cell r="E96">
            <v>2.6</v>
          </cell>
          <cell r="F96">
            <v>100</v>
          </cell>
          <cell r="G96">
            <v>46.5</v>
          </cell>
          <cell r="H96">
            <v>44.5</v>
          </cell>
          <cell r="I96">
            <v>53.5</v>
          </cell>
        </row>
        <row r="97">
          <cell r="A97" t="str">
            <v>Производство прочих текстильных изделий</v>
          </cell>
          <cell r="B97">
            <v>12.6</v>
          </cell>
          <cell r="C97">
            <v>12.6</v>
          </cell>
          <cell r="D97">
            <v>0.1</v>
          </cell>
          <cell r="E97">
            <v>0</v>
          </cell>
          <cell r="F97">
            <v>100</v>
          </cell>
          <cell r="G97">
            <v>72.8</v>
          </cell>
          <cell r="H97">
            <v>114.3</v>
          </cell>
          <cell r="I97">
            <v>27.2</v>
          </cell>
        </row>
        <row r="98">
          <cell r="A98" t="str">
            <v>Производство готовых текстильных изделий, кроме одежды</v>
          </cell>
          <cell r="B98">
            <v>8.6999999999999993</v>
          </cell>
          <cell r="C98">
            <v>8.6999999999999993</v>
          </cell>
          <cell r="D98">
            <v>0</v>
          </cell>
          <cell r="E98">
            <v>0</v>
          </cell>
          <cell r="F98">
            <v>0</v>
          </cell>
          <cell r="G98">
            <v>27.7</v>
          </cell>
          <cell r="H98">
            <v>109.5</v>
          </cell>
          <cell r="I98">
            <v>72.3</v>
          </cell>
        </row>
        <row r="99">
          <cell r="A99" t="str">
            <v>Производство нетканых текстильных материалов и изделий из них, кроме одежды</v>
          </cell>
          <cell r="B99">
            <v>4</v>
          </cell>
          <cell r="C99">
            <v>4</v>
          </cell>
          <cell r="D99">
            <v>0.2</v>
          </cell>
          <cell r="E99">
            <v>0</v>
          </cell>
          <cell r="F99">
            <v>0</v>
          </cell>
          <cell r="G99">
            <v>85.8</v>
          </cell>
          <cell r="H99">
            <v>104</v>
          </cell>
          <cell r="I99">
            <v>14.2</v>
          </cell>
        </row>
        <row r="100">
          <cell r="A100" t="str">
            <v>Производство прочих текстильных изделий, не включенных в другие группировки</v>
          </cell>
          <cell r="B100">
            <v>21</v>
          </cell>
          <cell r="C100">
            <v>21</v>
          </cell>
          <cell r="D100">
            <v>0</v>
          </cell>
          <cell r="E100">
            <v>0</v>
          </cell>
          <cell r="F100">
            <v>100</v>
          </cell>
          <cell r="G100">
            <v>64.599999999999994</v>
          </cell>
          <cell r="H100">
            <v>126.6</v>
          </cell>
          <cell r="I100">
            <v>35.4</v>
          </cell>
        </row>
        <row r="101">
          <cell r="A101" t="str">
            <v>Производство текстильных изделий различного назначения, не включенных в другие группировки</v>
          </cell>
          <cell r="B101">
            <v>21</v>
          </cell>
          <cell r="C101">
            <v>21</v>
          </cell>
          <cell r="D101">
            <v>0</v>
          </cell>
          <cell r="E101">
            <v>0</v>
          </cell>
          <cell r="F101">
            <v>100</v>
          </cell>
          <cell r="G101">
            <v>64.599999999999994</v>
          </cell>
          <cell r="H101">
            <v>126.6</v>
          </cell>
          <cell r="I101">
            <v>35.4</v>
          </cell>
        </row>
        <row r="102">
          <cell r="A102" t="str">
            <v>Производство одежды</v>
          </cell>
          <cell r="B102">
            <v>8.5</v>
          </cell>
          <cell r="C102">
            <v>0.7</v>
          </cell>
          <cell r="D102">
            <v>0</v>
          </cell>
          <cell r="E102">
            <v>0</v>
          </cell>
          <cell r="F102">
            <v>100</v>
          </cell>
          <cell r="G102">
            <v>81.8</v>
          </cell>
          <cell r="H102">
            <v>109.3</v>
          </cell>
          <cell r="I102">
            <v>18.2</v>
          </cell>
        </row>
        <row r="103">
          <cell r="A103" t="str">
            <v>Производство одежды, кроме одежды из меха</v>
          </cell>
          <cell r="B103">
            <v>8.5</v>
          </cell>
          <cell r="C103">
            <v>0.7</v>
          </cell>
          <cell r="D103">
            <v>0</v>
          </cell>
          <cell r="E103">
            <v>0</v>
          </cell>
          <cell r="F103">
            <v>100</v>
          </cell>
          <cell r="G103">
            <v>81.8</v>
          </cell>
          <cell r="H103">
            <v>109.3</v>
          </cell>
          <cell r="I103">
            <v>18.2</v>
          </cell>
        </row>
        <row r="104">
          <cell r="A104" t="str">
            <v>Производство спецодежды</v>
          </cell>
          <cell r="B104">
            <v>8.5</v>
          </cell>
          <cell r="C104">
            <v>0.7</v>
          </cell>
          <cell r="D104">
            <v>0</v>
          </cell>
          <cell r="E104">
            <v>0</v>
          </cell>
          <cell r="F104">
            <v>100</v>
          </cell>
          <cell r="G104">
            <v>81.8</v>
          </cell>
          <cell r="H104">
            <v>109.3</v>
          </cell>
          <cell r="I104">
            <v>18.2</v>
          </cell>
        </row>
        <row r="105">
          <cell r="A105" t="str">
            <v>Производство кожи и изделий из кожи</v>
          </cell>
          <cell r="B105">
            <v>0.8</v>
          </cell>
          <cell r="C105">
            <v>0.8</v>
          </cell>
          <cell r="D105">
            <v>0.7</v>
          </cell>
          <cell r="E105">
            <v>0</v>
          </cell>
          <cell r="F105">
            <v>0</v>
          </cell>
          <cell r="G105">
            <v>56.2</v>
          </cell>
          <cell r="H105">
            <v>100</v>
          </cell>
          <cell r="I105">
            <v>43.8</v>
          </cell>
        </row>
        <row r="106">
          <cell r="A106" t="str">
            <v>Производство обуви</v>
          </cell>
          <cell r="B106">
            <v>0.8</v>
          </cell>
          <cell r="C106">
            <v>0.8</v>
          </cell>
          <cell r="D106">
            <v>0.7</v>
          </cell>
          <cell r="E106">
            <v>0</v>
          </cell>
          <cell r="F106">
            <v>0</v>
          </cell>
          <cell r="G106">
            <v>56.2</v>
          </cell>
          <cell r="H106">
            <v>100</v>
          </cell>
          <cell r="I106">
            <v>43.8</v>
          </cell>
        </row>
        <row r="107">
          <cell r="A107" t="str">
            <v>Производство обуви</v>
          </cell>
          <cell r="B107">
            <v>0.8</v>
          </cell>
          <cell r="C107">
            <v>0.8</v>
          </cell>
          <cell r="D107">
            <v>0.7</v>
          </cell>
          <cell r="E107">
            <v>0</v>
          </cell>
          <cell r="F107">
            <v>0</v>
          </cell>
          <cell r="G107">
            <v>56.2</v>
          </cell>
          <cell r="H107">
            <v>100</v>
          </cell>
          <cell r="I107">
            <v>43.8</v>
          </cell>
        </row>
        <row r="108">
          <cell r="A108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B108">
            <v>0.1</v>
          </cell>
          <cell r="C108">
            <v>0.1</v>
          </cell>
          <cell r="D108">
            <v>0.5</v>
          </cell>
          <cell r="E108">
            <v>0.2</v>
          </cell>
          <cell r="F108">
            <v>100</v>
          </cell>
          <cell r="G108">
            <v>45.8</v>
          </cell>
          <cell r="H108">
            <v>99.6</v>
          </cell>
          <cell r="I108">
            <v>54.2</v>
          </cell>
        </row>
        <row r="109">
          <cell r="A109" t="str">
            <v>Производство изделий из дерева, пробки, соломки и материалов для плетения</v>
          </cell>
          <cell r="B109">
            <v>0.1</v>
          </cell>
          <cell r="C109">
            <v>0.1</v>
          </cell>
          <cell r="D109">
            <v>0.5</v>
          </cell>
          <cell r="E109">
            <v>0.2</v>
          </cell>
          <cell r="F109">
            <v>100</v>
          </cell>
          <cell r="G109">
            <v>45.8</v>
          </cell>
          <cell r="H109">
            <v>99.6</v>
          </cell>
          <cell r="I109">
            <v>54.2</v>
          </cell>
        </row>
        <row r="110">
          <cell r="A110" t="str">
            <v>Производство шпона, фанеры, деревянных плит и панелей</v>
          </cell>
          <cell r="B110">
            <v>0.1</v>
          </cell>
          <cell r="C110">
            <v>0.1</v>
          </cell>
          <cell r="D110">
            <v>0.5</v>
          </cell>
          <cell r="E110">
            <v>0.2</v>
          </cell>
          <cell r="F110">
            <v>100</v>
          </cell>
          <cell r="G110">
            <v>45.8</v>
          </cell>
          <cell r="H110">
            <v>99.6</v>
          </cell>
          <cell r="I110">
            <v>54.2</v>
          </cell>
        </row>
        <row r="111">
          <cell r="A111" t="str">
            <v>Производство фанеры, деревянных фанерованных панелей и аналогичных слоистых материалов, древесных плит из древесины и других одревесневших материалов</v>
          </cell>
          <cell r="B111">
            <v>0.1</v>
          </cell>
          <cell r="C111">
            <v>0.1</v>
          </cell>
          <cell r="D111">
            <v>0.5</v>
          </cell>
          <cell r="E111">
            <v>0.2</v>
          </cell>
          <cell r="F111">
            <v>100</v>
          </cell>
          <cell r="G111">
            <v>45.8</v>
          </cell>
          <cell r="H111">
            <v>99.6</v>
          </cell>
          <cell r="I111">
            <v>54.2</v>
          </cell>
        </row>
        <row r="112">
          <cell r="A112" t="str">
            <v>Производство древесно-волокнистых плит из древесины или других одревесневших материалов</v>
          </cell>
          <cell r="B112">
            <v>0.1</v>
          </cell>
          <cell r="C112">
            <v>0.1</v>
          </cell>
          <cell r="D112">
            <v>0.5</v>
          </cell>
          <cell r="E112">
            <v>0.2</v>
          </cell>
          <cell r="F112">
            <v>100</v>
          </cell>
          <cell r="G112">
            <v>45.8</v>
          </cell>
          <cell r="H112">
            <v>99.6</v>
          </cell>
          <cell r="I112">
            <v>54.2</v>
          </cell>
        </row>
        <row r="113">
          <cell r="A113" t="str">
            <v>Производство бумаги и бумажных изделий</v>
          </cell>
          <cell r="B113">
            <v>14.1</v>
          </cell>
          <cell r="C113">
            <v>14.1</v>
          </cell>
          <cell r="D113">
            <v>1</v>
          </cell>
          <cell r="E113">
            <v>0.2</v>
          </cell>
          <cell r="F113">
            <v>100</v>
          </cell>
          <cell r="G113">
            <v>32.4</v>
          </cell>
          <cell r="H113">
            <v>115.3</v>
          </cell>
          <cell r="I113">
            <v>67.599999999999994</v>
          </cell>
        </row>
        <row r="114">
          <cell r="A114" t="str">
            <v>Производство изделий из бумаги и картона</v>
          </cell>
          <cell r="B114">
            <v>14.1</v>
          </cell>
          <cell r="C114">
            <v>14.1</v>
          </cell>
          <cell r="D114">
            <v>1</v>
          </cell>
          <cell r="E114">
            <v>0.2</v>
          </cell>
          <cell r="F114">
            <v>100</v>
          </cell>
          <cell r="G114">
            <v>32.4</v>
          </cell>
          <cell r="H114">
            <v>115.3</v>
          </cell>
          <cell r="I114">
            <v>67.599999999999994</v>
          </cell>
        </row>
        <row r="115">
          <cell r="A115" t="str">
            <v>Производство гофрированной бумаги и картона, бумажной и картонной тары</v>
          </cell>
          <cell r="B115">
            <v>8.3000000000000007</v>
          </cell>
          <cell r="C115">
            <v>8.3000000000000007</v>
          </cell>
          <cell r="D115">
            <v>1.1000000000000001</v>
          </cell>
          <cell r="E115">
            <v>0.2</v>
          </cell>
          <cell r="F115">
            <v>100</v>
          </cell>
          <cell r="G115">
            <v>24.1</v>
          </cell>
          <cell r="H115">
            <v>107.8</v>
          </cell>
          <cell r="I115">
            <v>75.900000000000006</v>
          </cell>
        </row>
        <row r="116">
          <cell r="A116" t="str">
            <v>Производство прочих изделий из бумаги и картона</v>
          </cell>
          <cell r="B116">
            <v>39</v>
          </cell>
          <cell r="C116">
            <v>39</v>
          </cell>
          <cell r="D116">
            <v>0.1</v>
          </cell>
          <cell r="E116">
            <v>0.1</v>
          </cell>
          <cell r="F116">
            <v>100</v>
          </cell>
          <cell r="G116">
            <v>67.5</v>
          </cell>
          <cell r="H116">
            <v>163.80000000000001</v>
          </cell>
          <cell r="I116">
            <v>32.5</v>
          </cell>
        </row>
        <row r="117">
          <cell r="A117" t="str">
            <v>Деятельность полиграфическая и копирование носителей информации</v>
          </cell>
          <cell r="B117">
            <v>0</v>
          </cell>
          <cell r="C117">
            <v>0</v>
          </cell>
          <cell r="D117">
            <v>2.8</v>
          </cell>
          <cell r="E117">
            <v>2.8</v>
          </cell>
          <cell r="F117">
            <v>100</v>
          </cell>
          <cell r="G117">
            <v>30.9</v>
          </cell>
          <cell r="H117">
            <v>97.2</v>
          </cell>
          <cell r="I117">
            <v>69.099999999999994</v>
          </cell>
        </row>
        <row r="118">
          <cell r="A118" t="str">
            <v>Деятельность полиграфическая и предоставление услуг в этой области</v>
          </cell>
          <cell r="B118">
            <v>0</v>
          </cell>
          <cell r="C118">
            <v>0</v>
          </cell>
          <cell r="D118">
            <v>2.8</v>
          </cell>
          <cell r="E118">
            <v>2.8</v>
          </cell>
          <cell r="F118">
            <v>100</v>
          </cell>
          <cell r="G118">
            <v>30.9</v>
          </cell>
          <cell r="H118">
            <v>97.2</v>
          </cell>
          <cell r="I118">
            <v>69.099999999999994</v>
          </cell>
        </row>
        <row r="119">
          <cell r="A119" t="str">
            <v>Прочие виды полиграфической деятельности</v>
          </cell>
          <cell r="B119">
            <v>0</v>
          </cell>
          <cell r="C119">
            <v>0</v>
          </cell>
          <cell r="D119">
            <v>2.8</v>
          </cell>
          <cell r="E119">
            <v>2.8</v>
          </cell>
          <cell r="F119">
            <v>100</v>
          </cell>
          <cell r="G119">
            <v>30.9</v>
          </cell>
          <cell r="H119">
            <v>97.2</v>
          </cell>
          <cell r="I119">
            <v>69.099999999999994</v>
          </cell>
        </row>
        <row r="120">
          <cell r="A120" t="str">
            <v>Производство химических веществ и химических продуктов</v>
          </cell>
          <cell r="B120">
            <v>37.299999999999997</v>
          </cell>
          <cell r="C120">
            <v>37.299999999999997</v>
          </cell>
          <cell r="D120">
            <v>0.3</v>
          </cell>
          <cell r="E120">
            <v>0.1</v>
          </cell>
          <cell r="F120">
            <v>95.7</v>
          </cell>
          <cell r="G120">
            <v>75.5</v>
          </cell>
          <cell r="H120">
            <v>159.1</v>
          </cell>
          <cell r="I120">
            <v>24.5</v>
          </cell>
        </row>
        <row r="121">
          <cell r="A121" t="str">
            <v>Производство химических волокон</v>
          </cell>
          <cell r="B121">
            <v>37.299999999999997</v>
          </cell>
          <cell r="C121">
            <v>37.299999999999997</v>
          </cell>
          <cell r="D121">
            <v>0.3</v>
          </cell>
          <cell r="E121">
            <v>0.1</v>
          </cell>
          <cell r="F121">
            <v>95.7</v>
          </cell>
          <cell r="G121">
            <v>75.5</v>
          </cell>
          <cell r="H121">
            <v>159.1</v>
          </cell>
          <cell r="I121">
            <v>24.5</v>
          </cell>
        </row>
        <row r="122">
          <cell r="A122" t="str">
            <v>Производство химических волокон</v>
          </cell>
          <cell r="B122">
            <v>37.299999999999997</v>
          </cell>
          <cell r="C122">
            <v>37.299999999999997</v>
          </cell>
          <cell r="D122">
            <v>0.3</v>
          </cell>
          <cell r="E122">
            <v>0.1</v>
          </cell>
          <cell r="F122">
            <v>95.7</v>
          </cell>
          <cell r="G122">
            <v>75.5</v>
          </cell>
          <cell r="H122">
            <v>159.1</v>
          </cell>
          <cell r="I122">
            <v>24.5</v>
          </cell>
        </row>
        <row r="123">
          <cell r="A123" t="str">
            <v>Производство лекарственных средств и материалов, применяемых в медицинских целях</v>
          </cell>
          <cell r="B123">
            <v>13.5</v>
          </cell>
          <cell r="C123">
            <v>13.5</v>
          </cell>
          <cell r="D123">
            <v>0.6</v>
          </cell>
          <cell r="E123">
            <v>0.5</v>
          </cell>
          <cell r="F123">
            <v>100</v>
          </cell>
          <cell r="G123">
            <v>53</v>
          </cell>
          <cell r="H123">
            <v>114.9</v>
          </cell>
          <cell r="I123">
            <v>47</v>
          </cell>
        </row>
        <row r="124">
          <cell r="A124" t="str">
            <v>Производство лекарственных препаратов и материалов, применяемых в медицинских целях</v>
          </cell>
          <cell r="B124">
            <v>13.5</v>
          </cell>
          <cell r="C124">
            <v>13.5</v>
          </cell>
          <cell r="D124">
            <v>0.6</v>
          </cell>
          <cell r="E124">
            <v>0.5</v>
          </cell>
          <cell r="F124">
            <v>100</v>
          </cell>
          <cell r="G124">
            <v>53</v>
          </cell>
          <cell r="H124">
            <v>114.9</v>
          </cell>
          <cell r="I124">
            <v>47</v>
          </cell>
        </row>
        <row r="125">
          <cell r="A125" t="str">
            <v>Производство лекарственных препаратов и материалов, применяемых в медицинских целях</v>
          </cell>
          <cell r="B125">
            <v>13.5</v>
          </cell>
          <cell r="C125">
            <v>13.5</v>
          </cell>
          <cell r="D125">
            <v>0.6</v>
          </cell>
          <cell r="E125">
            <v>0.5</v>
          </cell>
          <cell r="F125">
            <v>100</v>
          </cell>
          <cell r="G125">
            <v>53</v>
          </cell>
          <cell r="H125">
            <v>114.9</v>
          </cell>
          <cell r="I125">
            <v>47</v>
          </cell>
        </row>
        <row r="126">
          <cell r="A126" t="str">
            <v>Производство лекарственных препаратов</v>
          </cell>
          <cell r="B126">
            <v>16.8</v>
          </cell>
          <cell r="C126">
            <v>16.8</v>
          </cell>
          <cell r="D126">
            <v>0.7</v>
          </cell>
          <cell r="E126">
            <v>0.7</v>
          </cell>
          <cell r="F126">
            <v>100</v>
          </cell>
          <cell r="G126">
            <v>54.6</v>
          </cell>
          <cell r="H126">
            <v>119.3</v>
          </cell>
          <cell r="I126">
            <v>45.4</v>
          </cell>
        </row>
        <row r="127">
          <cell r="A127" t="str">
            <v>Производство материалов, применяемых в медицинских целях</v>
          </cell>
          <cell r="B127">
            <v>0.4</v>
          </cell>
          <cell r="C127">
            <v>0.4</v>
          </cell>
          <cell r="D127">
            <v>0.1</v>
          </cell>
          <cell r="E127">
            <v>0.1</v>
          </cell>
          <cell r="F127">
            <v>100</v>
          </cell>
          <cell r="G127">
            <v>46.7</v>
          </cell>
          <cell r="H127">
            <v>100.3</v>
          </cell>
          <cell r="I127">
            <v>53.3</v>
          </cell>
        </row>
        <row r="128">
          <cell r="A128" t="str">
            <v>Производство резиновых и пластмассовых изделий</v>
          </cell>
          <cell r="B128">
            <v>7.1</v>
          </cell>
          <cell r="C128">
            <v>7</v>
          </cell>
          <cell r="D128">
            <v>0.9</v>
          </cell>
          <cell r="E128">
            <v>0.2</v>
          </cell>
          <cell r="F128">
            <v>99.8</v>
          </cell>
          <cell r="G128">
            <v>36.799999999999997</v>
          </cell>
          <cell r="H128">
            <v>106.7</v>
          </cell>
          <cell r="I128">
            <v>63.2</v>
          </cell>
        </row>
        <row r="129">
          <cell r="A129" t="str">
            <v>Производство резиновых изделий</v>
          </cell>
          <cell r="B129">
            <v>10.3</v>
          </cell>
          <cell r="C129">
            <v>10.3</v>
          </cell>
          <cell r="D129">
            <v>0.7</v>
          </cell>
          <cell r="E129">
            <v>0.3</v>
          </cell>
          <cell r="F129">
            <v>99.7</v>
          </cell>
          <cell r="G129">
            <v>39.299999999999997</v>
          </cell>
          <cell r="H129">
            <v>110.7</v>
          </cell>
          <cell r="I129">
            <v>60.7</v>
          </cell>
        </row>
        <row r="130">
          <cell r="A130" t="str">
            <v>Производство прочих резиновых изделий</v>
          </cell>
          <cell r="B130">
            <v>10.3</v>
          </cell>
          <cell r="C130">
            <v>10.3</v>
          </cell>
          <cell r="D130">
            <v>0.7</v>
          </cell>
          <cell r="E130">
            <v>0.3</v>
          </cell>
          <cell r="F130">
            <v>99.7</v>
          </cell>
          <cell r="G130">
            <v>39.299999999999997</v>
          </cell>
          <cell r="H130">
            <v>110.7</v>
          </cell>
          <cell r="I130">
            <v>60.7</v>
          </cell>
        </row>
        <row r="131">
          <cell r="A131" t="str">
            <v>Производство конвейерных лент и приводных ремней, бельтинга из вулканизированной резины</v>
          </cell>
          <cell r="B131">
            <v>7.6</v>
          </cell>
          <cell r="C131">
            <v>7.6</v>
          </cell>
          <cell r="D131">
            <v>0.4</v>
          </cell>
          <cell r="E131">
            <v>0.4</v>
          </cell>
          <cell r="F131">
            <v>99.7</v>
          </cell>
          <cell r="G131">
            <v>31</v>
          </cell>
          <cell r="H131">
            <v>107.8</v>
          </cell>
          <cell r="I131">
            <v>69</v>
          </cell>
        </row>
        <row r="132">
          <cell r="A132" t="str">
            <v>Производство изделий из вулканизированной резины, не включенных в другие группировки</v>
          </cell>
          <cell r="B132">
            <v>13.8</v>
          </cell>
          <cell r="C132">
            <v>13.8</v>
          </cell>
          <cell r="D132">
            <v>1.1000000000000001</v>
          </cell>
          <cell r="E132">
            <v>0</v>
          </cell>
          <cell r="F132">
            <v>0</v>
          </cell>
          <cell r="G132">
            <v>53.1</v>
          </cell>
          <cell r="H132">
            <v>114.8</v>
          </cell>
          <cell r="I132">
            <v>46.9</v>
          </cell>
        </row>
        <row r="133">
          <cell r="A133" t="str">
            <v>Производство изделий из пластмасс</v>
          </cell>
          <cell r="B133">
            <v>1.6</v>
          </cell>
          <cell r="C133">
            <v>1.3</v>
          </cell>
          <cell r="D133">
            <v>1.3</v>
          </cell>
          <cell r="E133">
            <v>0.1</v>
          </cell>
          <cell r="F133">
            <v>100</v>
          </cell>
          <cell r="G133">
            <v>32.299999999999997</v>
          </cell>
          <cell r="H133">
            <v>100.3</v>
          </cell>
          <cell r="I133">
            <v>67.7</v>
          </cell>
        </row>
        <row r="134">
          <cell r="A134" t="str">
            <v>Производство пластмассовых плит, полос, труб и профилей</v>
          </cell>
          <cell r="B134">
            <v>1.6</v>
          </cell>
          <cell r="C134">
            <v>1.3</v>
          </cell>
          <cell r="D134">
            <v>1.3</v>
          </cell>
          <cell r="E134">
            <v>0.1</v>
          </cell>
          <cell r="F134">
            <v>100</v>
          </cell>
          <cell r="G134">
            <v>32.299999999999997</v>
          </cell>
          <cell r="H134">
            <v>100.3</v>
          </cell>
          <cell r="I134">
            <v>67.7</v>
          </cell>
        </row>
        <row r="135">
          <cell r="A135" t="str">
            <v>Производство прочей неметаллической минеральной продукции</v>
          </cell>
          <cell r="B135">
            <v>6.3</v>
          </cell>
          <cell r="C135">
            <v>5.2</v>
          </cell>
          <cell r="D135">
            <v>2.4</v>
          </cell>
          <cell r="E135">
            <v>0.5</v>
          </cell>
          <cell r="F135">
            <v>99.6</v>
          </cell>
          <cell r="G135">
            <v>37.4</v>
          </cell>
          <cell r="H135">
            <v>104.1</v>
          </cell>
          <cell r="I135">
            <v>62.6</v>
          </cell>
        </row>
        <row r="136">
          <cell r="A136" t="str">
            <v>Производство стекла и изделий из стекла</v>
          </cell>
          <cell r="B136">
            <v>3.5</v>
          </cell>
          <cell r="C136">
            <v>3.5</v>
          </cell>
          <cell r="D136">
            <v>0.3</v>
          </cell>
          <cell r="E136">
            <v>0.3</v>
          </cell>
          <cell r="F136">
            <v>98.9</v>
          </cell>
          <cell r="G136">
            <v>36.799999999999997</v>
          </cell>
          <cell r="H136">
            <v>103.4</v>
          </cell>
          <cell r="I136">
            <v>63.2</v>
          </cell>
        </row>
        <row r="137">
          <cell r="A137" t="str">
            <v>Производство и обработка прочих стеклянных изделий, включая технические изделия из стекла</v>
          </cell>
          <cell r="B137">
            <v>3.5</v>
          </cell>
          <cell r="C137">
            <v>3.5</v>
          </cell>
          <cell r="D137">
            <v>0.3</v>
          </cell>
          <cell r="E137">
            <v>0.3</v>
          </cell>
          <cell r="F137">
            <v>98.9</v>
          </cell>
          <cell r="G137">
            <v>36.799999999999997</v>
          </cell>
          <cell r="H137">
            <v>103.4</v>
          </cell>
          <cell r="I137">
            <v>63.2</v>
          </cell>
        </row>
        <row r="138">
          <cell r="A138" t="str">
            <v>Производство посуды для лабораторных, фармацевтических и гигиенических целей из стекла; производство ампул и прочих изделий из медицинского стекла</v>
          </cell>
          <cell r="B138">
            <v>3.5</v>
          </cell>
          <cell r="C138">
            <v>3.5</v>
          </cell>
          <cell r="D138">
            <v>0.3</v>
          </cell>
          <cell r="E138">
            <v>0.3</v>
          </cell>
          <cell r="F138">
            <v>98.9</v>
          </cell>
          <cell r="G138">
            <v>36.799999999999997</v>
          </cell>
          <cell r="H138">
            <v>103.4</v>
          </cell>
          <cell r="I138">
            <v>63.2</v>
          </cell>
        </row>
        <row r="139">
          <cell r="A139" t="str">
            <v>Производство строительных керамических материалов</v>
          </cell>
          <cell r="B139">
            <v>4.4000000000000004</v>
          </cell>
          <cell r="C139">
            <v>4.4000000000000004</v>
          </cell>
          <cell r="D139">
            <v>0</v>
          </cell>
          <cell r="E139">
            <v>0</v>
          </cell>
          <cell r="F139">
            <v>0</v>
          </cell>
          <cell r="G139">
            <v>42</v>
          </cell>
          <cell r="H139">
            <v>104.6</v>
          </cell>
          <cell r="I139">
            <v>58</v>
          </cell>
        </row>
        <row r="140">
          <cell r="A140" t="str">
            <v>Производство кирпича, черепицы и прочих строительных изделий из обожженной глины</v>
          </cell>
          <cell r="B140">
            <v>4.4000000000000004</v>
          </cell>
          <cell r="C140">
            <v>4.4000000000000004</v>
          </cell>
          <cell r="D140">
            <v>0</v>
          </cell>
          <cell r="E140">
            <v>0</v>
          </cell>
          <cell r="F140">
            <v>0</v>
          </cell>
          <cell r="G140">
            <v>42</v>
          </cell>
          <cell r="H140">
            <v>104.6</v>
          </cell>
          <cell r="I140">
            <v>58</v>
          </cell>
        </row>
        <row r="141">
          <cell r="A141" t="str">
            <v>Производство изделий из бетона, цемента и гипса</v>
          </cell>
          <cell r="B141">
            <v>11.2</v>
          </cell>
          <cell r="C141">
            <v>8</v>
          </cell>
          <cell r="D141">
            <v>6.9</v>
          </cell>
          <cell r="E141">
            <v>1.1000000000000001</v>
          </cell>
          <cell r="F141">
            <v>99.9</v>
          </cell>
          <cell r="G141">
            <v>35.799999999999997</v>
          </cell>
          <cell r="H141">
            <v>104.9</v>
          </cell>
          <cell r="I141">
            <v>64.2</v>
          </cell>
        </row>
        <row r="142">
          <cell r="A142" t="str">
            <v>Производство изделий из бетона для использования в строительстве</v>
          </cell>
          <cell r="B142">
            <v>11.2</v>
          </cell>
          <cell r="C142">
            <v>8</v>
          </cell>
          <cell r="D142">
            <v>6.9</v>
          </cell>
          <cell r="E142">
            <v>1.1000000000000001</v>
          </cell>
          <cell r="F142">
            <v>99.9</v>
          </cell>
          <cell r="G142">
            <v>35.799999999999997</v>
          </cell>
          <cell r="H142">
            <v>104.9</v>
          </cell>
          <cell r="I142">
            <v>64.2</v>
          </cell>
        </row>
        <row r="143">
          <cell r="A143" t="str">
            <v>Производство металлургическое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9.1</v>
          </cell>
          <cell r="H143">
            <v>100</v>
          </cell>
          <cell r="I143">
            <v>90.9</v>
          </cell>
        </row>
        <row r="144">
          <cell r="A144" t="str">
            <v>Производство прочих стальных изделий первичной обработкой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9.1</v>
          </cell>
          <cell r="H144">
            <v>100</v>
          </cell>
          <cell r="I144">
            <v>90.9</v>
          </cell>
        </row>
        <row r="145">
          <cell r="A145" t="str">
            <v>Производство профилей с помощью холодной штамповки или гибки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9.1</v>
          </cell>
          <cell r="H145">
            <v>100</v>
          </cell>
          <cell r="I145">
            <v>90.9</v>
          </cell>
        </row>
        <row r="146">
          <cell r="A146" t="str">
            <v>Производство готовых металлических изделий, кроме машин и оборудования</v>
          </cell>
          <cell r="B146">
            <v>50.9</v>
          </cell>
          <cell r="C146">
            <v>3.5</v>
          </cell>
          <cell r="D146">
            <v>49.6</v>
          </cell>
          <cell r="E146">
            <v>0</v>
          </cell>
          <cell r="F146">
            <v>100</v>
          </cell>
          <cell r="G146">
            <v>46.2</v>
          </cell>
          <cell r="H146">
            <v>102.5</v>
          </cell>
          <cell r="I146">
            <v>53.8</v>
          </cell>
        </row>
        <row r="147">
          <cell r="A147" t="str">
            <v>Производство готовых металлических изделий, не включенных в другие группировки</v>
          </cell>
          <cell r="B147">
            <v>6</v>
          </cell>
          <cell r="C147">
            <v>3.6</v>
          </cell>
          <cell r="D147">
            <v>0.1</v>
          </cell>
          <cell r="E147">
            <v>0</v>
          </cell>
          <cell r="F147">
            <v>0</v>
          </cell>
          <cell r="G147">
            <v>32.200000000000003</v>
          </cell>
          <cell r="H147">
            <v>106.4</v>
          </cell>
          <cell r="I147">
            <v>67.8</v>
          </cell>
        </row>
        <row r="148">
          <cell r="A148" t="str">
            <v>Производство строительных металлических конструкций и изделий</v>
          </cell>
          <cell r="B148">
            <v>81.400000000000006</v>
          </cell>
          <cell r="C148">
            <v>3</v>
          </cell>
          <cell r="D148">
            <v>81</v>
          </cell>
          <cell r="E148">
            <v>0</v>
          </cell>
          <cell r="F148">
            <v>100</v>
          </cell>
          <cell r="G148">
            <v>63.2</v>
          </cell>
          <cell r="H148">
            <v>102.4</v>
          </cell>
          <cell r="I148">
            <v>36.799999999999997</v>
          </cell>
        </row>
        <row r="149">
          <cell r="A149" t="str">
            <v>Производство строительных металлических конструкций, изделий и их частей</v>
          </cell>
          <cell r="B149">
            <v>81.400000000000006</v>
          </cell>
          <cell r="C149">
            <v>3</v>
          </cell>
          <cell r="D149">
            <v>81</v>
          </cell>
          <cell r="E149">
            <v>0</v>
          </cell>
          <cell r="F149">
            <v>100</v>
          </cell>
          <cell r="G149">
            <v>63.2</v>
          </cell>
          <cell r="H149">
            <v>102.4</v>
          </cell>
          <cell r="I149">
            <v>36.799999999999997</v>
          </cell>
        </row>
        <row r="150">
          <cell r="A150" t="str">
            <v>Обработка металлов и нанесение покрытий на металлы; механическая обработка металлов</v>
          </cell>
          <cell r="B150">
            <v>4.8</v>
          </cell>
          <cell r="C150">
            <v>4.8</v>
          </cell>
          <cell r="D150">
            <v>4.9000000000000004</v>
          </cell>
          <cell r="E150">
            <v>0</v>
          </cell>
          <cell r="F150">
            <v>100</v>
          </cell>
          <cell r="G150">
            <v>12.5</v>
          </cell>
          <cell r="H150">
            <v>100</v>
          </cell>
          <cell r="I150">
            <v>87.5</v>
          </cell>
        </row>
        <row r="151">
          <cell r="A151" t="str">
            <v>Обработка металлических изделий механическая</v>
          </cell>
          <cell r="B151">
            <v>4.8</v>
          </cell>
          <cell r="C151">
            <v>4.8</v>
          </cell>
          <cell r="D151">
            <v>4.9000000000000004</v>
          </cell>
          <cell r="E151">
            <v>0</v>
          </cell>
          <cell r="F151">
            <v>100</v>
          </cell>
          <cell r="G151">
            <v>12.5</v>
          </cell>
          <cell r="H151">
            <v>100</v>
          </cell>
          <cell r="I151">
            <v>87.5</v>
          </cell>
        </row>
        <row r="152">
          <cell r="A152" t="str">
            <v>Производство компьютеров, электронных и оптических изделий</v>
          </cell>
          <cell r="B152">
            <v>12.2</v>
          </cell>
          <cell r="C152">
            <v>12.2</v>
          </cell>
          <cell r="D152">
            <v>1.3</v>
          </cell>
          <cell r="E152">
            <v>0</v>
          </cell>
          <cell r="F152">
            <v>97.9</v>
          </cell>
          <cell r="G152">
            <v>39.700000000000003</v>
          </cell>
          <cell r="H152">
            <v>112.3</v>
          </cell>
          <cell r="I152">
            <v>60.3</v>
          </cell>
        </row>
        <row r="153">
          <cell r="A153" t="str">
            <v>Производство контрольно-измерительных и навигационных приборов и аппаратов; производство часов</v>
          </cell>
          <cell r="B153">
            <v>12.3</v>
          </cell>
          <cell r="C153">
            <v>12.3</v>
          </cell>
          <cell r="D153">
            <v>1.3</v>
          </cell>
          <cell r="E153">
            <v>0</v>
          </cell>
          <cell r="F153">
            <v>97.9</v>
          </cell>
          <cell r="G153">
            <v>39.9</v>
          </cell>
          <cell r="H153">
            <v>112.5</v>
          </cell>
          <cell r="I153">
            <v>60.1</v>
          </cell>
        </row>
        <row r="154">
          <cell r="A154" t="str">
            <v>Производство инструментов и приборов для измерения, тестирования и навигации</v>
          </cell>
          <cell r="B154">
            <v>12.3</v>
          </cell>
          <cell r="C154">
            <v>12.3</v>
          </cell>
          <cell r="D154">
            <v>1.3</v>
          </cell>
          <cell r="E154">
            <v>0</v>
          </cell>
          <cell r="F154">
            <v>97.9</v>
          </cell>
          <cell r="G154">
            <v>39.9</v>
          </cell>
          <cell r="H154">
            <v>112.5</v>
          </cell>
          <cell r="I154">
            <v>60.1</v>
          </cell>
        </row>
        <row r="155">
          <cell r="A155" t="str">
            <v>Производство прочих инструментов и приборов для измерения, тестирования и навигации</v>
          </cell>
          <cell r="B155">
            <v>14.4</v>
          </cell>
          <cell r="C155">
            <v>14.4</v>
          </cell>
          <cell r="D155">
            <v>1.8</v>
          </cell>
          <cell r="E155">
            <v>0</v>
          </cell>
          <cell r="F155">
            <v>0</v>
          </cell>
          <cell r="G155">
            <v>40</v>
          </cell>
          <cell r="H155">
            <v>114.8</v>
          </cell>
          <cell r="I155">
            <v>60</v>
          </cell>
        </row>
        <row r="156">
          <cell r="A156" t="str">
            <v>Производство точных весов; производство ручных инструментов для черчения, разметки и математических расчетов; производство ручных инструментов для измерения линейных размеров, не включенных в другие группировки</v>
          </cell>
          <cell r="B156">
            <v>15.6</v>
          </cell>
          <cell r="C156">
            <v>15.6</v>
          </cell>
          <cell r="D156">
            <v>0.1</v>
          </cell>
          <cell r="E156">
            <v>0.1</v>
          </cell>
          <cell r="F156">
            <v>100</v>
          </cell>
          <cell r="G156">
            <v>37.5</v>
          </cell>
          <cell r="H156">
            <v>118.4</v>
          </cell>
          <cell r="I156">
            <v>62.5</v>
          </cell>
        </row>
        <row r="157">
          <cell r="A157" t="str">
            <v>Производство приборов и аппаратуры для измерения электрических величин или ионизирующих излучений</v>
          </cell>
          <cell r="B157">
            <v>0.5</v>
          </cell>
          <cell r="C157">
            <v>0.5</v>
          </cell>
          <cell r="D157">
            <v>0</v>
          </cell>
          <cell r="E157">
            <v>0</v>
          </cell>
          <cell r="F157">
            <v>0</v>
          </cell>
          <cell r="G157">
            <v>40.700000000000003</v>
          </cell>
          <cell r="H157">
            <v>100.5</v>
          </cell>
          <cell r="I157">
            <v>59.3</v>
          </cell>
        </row>
        <row r="158">
          <cell r="A158" t="str">
            <v>Производство облучающего и электротерапевтического оборудования, применяемого в медицинских целях</v>
          </cell>
          <cell r="B158">
            <v>0</v>
          </cell>
          <cell r="C158">
            <v>0</v>
          </cell>
          <cell r="D158">
            <v>1.4</v>
          </cell>
          <cell r="E158">
            <v>0</v>
          </cell>
          <cell r="F158">
            <v>0</v>
          </cell>
          <cell r="G158">
            <v>22.8</v>
          </cell>
          <cell r="H158">
            <v>98.6</v>
          </cell>
          <cell r="I158">
            <v>77.2</v>
          </cell>
        </row>
        <row r="159">
          <cell r="A159" t="str">
            <v>Производство облучающего и электротерапевтического оборудования, применяемого в медицинских целях</v>
          </cell>
          <cell r="B159">
            <v>0</v>
          </cell>
          <cell r="C159">
            <v>0</v>
          </cell>
          <cell r="D159">
            <v>1.4</v>
          </cell>
          <cell r="E159">
            <v>0</v>
          </cell>
          <cell r="F159">
            <v>0</v>
          </cell>
          <cell r="G159">
            <v>22.8</v>
          </cell>
          <cell r="H159">
            <v>98.6</v>
          </cell>
          <cell r="I159">
            <v>77.2</v>
          </cell>
        </row>
        <row r="160">
          <cell r="A160" t="str">
            <v>Производство аппаратов, применяемых в медицинских целях, основанных на использовании рентгеновского, альфа-, бета- и гамма-излучений</v>
          </cell>
          <cell r="B160">
            <v>0</v>
          </cell>
          <cell r="C160">
            <v>0</v>
          </cell>
          <cell r="D160">
            <v>1.4</v>
          </cell>
          <cell r="E160">
            <v>0</v>
          </cell>
          <cell r="F160">
            <v>0</v>
          </cell>
          <cell r="G160">
            <v>22.8</v>
          </cell>
          <cell r="H160">
            <v>98.6</v>
          </cell>
          <cell r="I160">
            <v>77.2</v>
          </cell>
        </row>
        <row r="161">
          <cell r="A161" t="str">
            <v>Производство электрического оборудования</v>
          </cell>
          <cell r="B161">
            <v>24.3</v>
          </cell>
          <cell r="C161">
            <v>21.3</v>
          </cell>
          <cell r="D161">
            <v>5.4</v>
          </cell>
          <cell r="E161">
            <v>0.1</v>
          </cell>
          <cell r="F161">
            <v>100</v>
          </cell>
          <cell r="G161">
            <v>51.3</v>
          </cell>
          <cell r="H161">
            <v>124.9</v>
          </cell>
          <cell r="I161">
            <v>48.7</v>
          </cell>
        </row>
        <row r="162">
          <cell r="A162" t="str">
            <v>Производство электродвигателей, генераторов, трансформаторов и распределительных устройств, а также контрольно-измерительной аппаратуры</v>
          </cell>
          <cell r="B162">
            <v>19.399999999999999</v>
          </cell>
          <cell r="C162">
            <v>15.1</v>
          </cell>
          <cell r="D162">
            <v>7.1</v>
          </cell>
          <cell r="E162">
            <v>0</v>
          </cell>
          <cell r="F162">
            <v>100</v>
          </cell>
          <cell r="G162">
            <v>40.200000000000003</v>
          </cell>
          <cell r="H162">
            <v>115.2</v>
          </cell>
          <cell r="I162">
            <v>59.8</v>
          </cell>
        </row>
        <row r="163">
          <cell r="A163" t="str">
            <v>Производство электродвигателей, электрогенераторов и трансформаторов</v>
          </cell>
          <cell r="B163">
            <v>12.8</v>
          </cell>
          <cell r="C163">
            <v>5.8</v>
          </cell>
          <cell r="D163">
            <v>1.7</v>
          </cell>
          <cell r="E163">
            <v>0.1</v>
          </cell>
          <cell r="F163">
            <v>100</v>
          </cell>
          <cell r="G163">
            <v>40.700000000000003</v>
          </cell>
          <cell r="H163">
            <v>112.7</v>
          </cell>
          <cell r="I163">
            <v>59.3</v>
          </cell>
        </row>
        <row r="164">
          <cell r="A164" t="str">
            <v>Производство электродвигателей, генераторов и трансформаторов, кроме ремонта</v>
          </cell>
          <cell r="B164">
            <v>12.8</v>
          </cell>
          <cell r="C164">
            <v>5.8</v>
          </cell>
          <cell r="D164">
            <v>1.7</v>
          </cell>
          <cell r="E164">
            <v>0.1</v>
          </cell>
          <cell r="F164">
            <v>100</v>
          </cell>
          <cell r="G164">
            <v>40.700000000000003</v>
          </cell>
          <cell r="H164">
            <v>112.7</v>
          </cell>
          <cell r="I164">
            <v>59.3</v>
          </cell>
        </row>
        <row r="165">
          <cell r="A165" t="str">
            <v>Производство электрической распределительной и регулирующей аппаратуры</v>
          </cell>
          <cell r="B165">
            <v>29.7</v>
          </cell>
          <cell r="C165">
            <v>29.7</v>
          </cell>
          <cell r="D165">
            <v>16.2</v>
          </cell>
          <cell r="E165">
            <v>0</v>
          </cell>
          <cell r="F165">
            <v>0</v>
          </cell>
          <cell r="G165">
            <v>39.4</v>
          </cell>
          <cell r="H165">
            <v>119.3</v>
          </cell>
          <cell r="I165">
            <v>60.6</v>
          </cell>
        </row>
        <row r="166">
          <cell r="A166" t="str">
            <v>Производство электрических аккумуляторов и аккумуляторных батарей</v>
          </cell>
          <cell r="B166">
            <v>39.5</v>
          </cell>
          <cell r="C166">
            <v>39.5</v>
          </cell>
          <cell r="D166">
            <v>0</v>
          </cell>
          <cell r="E166">
            <v>0</v>
          </cell>
          <cell r="F166">
            <v>0</v>
          </cell>
          <cell r="G166">
            <v>84</v>
          </cell>
          <cell r="H166">
            <v>165.4</v>
          </cell>
          <cell r="I166">
            <v>16</v>
          </cell>
        </row>
        <row r="167">
          <cell r="A167" t="str">
            <v>Производство электрических аккумуляторов и аккумуляторных батарей</v>
          </cell>
          <cell r="B167">
            <v>39.5</v>
          </cell>
          <cell r="C167">
            <v>39.5</v>
          </cell>
          <cell r="D167">
            <v>0</v>
          </cell>
          <cell r="E167">
            <v>0</v>
          </cell>
          <cell r="F167">
            <v>0</v>
          </cell>
          <cell r="G167">
            <v>84</v>
          </cell>
          <cell r="H167">
            <v>165.4</v>
          </cell>
          <cell r="I167">
            <v>16</v>
          </cell>
        </row>
        <row r="168">
          <cell r="A168" t="str">
            <v>Производство аккумуляторов, в том числе для автомобилей, аккумуляторных батарей и их составных частей</v>
          </cell>
          <cell r="B168">
            <v>39.5</v>
          </cell>
          <cell r="C168">
            <v>39.5</v>
          </cell>
          <cell r="D168">
            <v>0</v>
          </cell>
          <cell r="E168">
            <v>0</v>
          </cell>
          <cell r="F168">
            <v>0</v>
          </cell>
          <cell r="G168">
            <v>84</v>
          </cell>
          <cell r="H168">
            <v>165.4</v>
          </cell>
          <cell r="I168">
            <v>16</v>
          </cell>
        </row>
        <row r="169">
          <cell r="A169" t="str">
            <v>Производство бытовых приборов</v>
          </cell>
          <cell r="B169">
            <v>8.1</v>
          </cell>
          <cell r="C169">
            <v>8.1</v>
          </cell>
          <cell r="D169">
            <v>1.3</v>
          </cell>
          <cell r="E169">
            <v>1.3</v>
          </cell>
          <cell r="F169">
            <v>100</v>
          </cell>
          <cell r="G169">
            <v>25.4</v>
          </cell>
          <cell r="H169">
            <v>107.4</v>
          </cell>
          <cell r="I169">
            <v>74.599999999999994</v>
          </cell>
        </row>
        <row r="170">
          <cell r="A170" t="str">
            <v>Производство бытовых электрических приборов</v>
          </cell>
          <cell r="B170">
            <v>8.1</v>
          </cell>
          <cell r="C170">
            <v>8.1</v>
          </cell>
          <cell r="D170">
            <v>1.3</v>
          </cell>
          <cell r="E170">
            <v>1.3</v>
          </cell>
          <cell r="F170">
            <v>100</v>
          </cell>
          <cell r="G170">
            <v>25.4</v>
          </cell>
          <cell r="H170">
            <v>107.4</v>
          </cell>
          <cell r="I170">
            <v>74.599999999999994</v>
          </cell>
        </row>
        <row r="171">
          <cell r="A171" t="str">
            <v>Производство прочего электрического оборудования</v>
          </cell>
          <cell r="B171">
            <v>28.6</v>
          </cell>
          <cell r="C171">
            <v>28.6</v>
          </cell>
          <cell r="D171">
            <v>0</v>
          </cell>
          <cell r="E171">
            <v>0</v>
          </cell>
          <cell r="F171">
            <v>0</v>
          </cell>
          <cell r="G171">
            <v>60.9</v>
          </cell>
          <cell r="H171">
            <v>140.1</v>
          </cell>
          <cell r="I171">
            <v>39.1</v>
          </cell>
        </row>
        <row r="172">
          <cell r="A172" t="str">
            <v>Производство прочего электрического оборудования</v>
          </cell>
          <cell r="B172">
            <v>28.6</v>
          </cell>
          <cell r="C172">
            <v>28.6</v>
          </cell>
          <cell r="D172">
            <v>0</v>
          </cell>
          <cell r="E172">
            <v>0</v>
          </cell>
          <cell r="F172">
            <v>0</v>
          </cell>
          <cell r="G172">
            <v>60.9</v>
          </cell>
          <cell r="H172">
            <v>140.1</v>
          </cell>
          <cell r="I172">
            <v>39.1</v>
          </cell>
        </row>
        <row r="173">
          <cell r="A173" t="str">
            <v>Производство машин и оборудования, не включенных в другие группировки</v>
          </cell>
          <cell r="B173">
            <v>11</v>
          </cell>
          <cell r="C173">
            <v>9.8000000000000007</v>
          </cell>
          <cell r="D173">
            <v>2</v>
          </cell>
          <cell r="E173">
            <v>1.8</v>
          </cell>
          <cell r="F173">
            <v>100</v>
          </cell>
          <cell r="G173">
            <v>45</v>
          </cell>
          <cell r="H173">
            <v>110.1</v>
          </cell>
          <cell r="I173">
            <v>55</v>
          </cell>
        </row>
        <row r="174">
          <cell r="A174" t="str">
            <v>Производство прочих машин и оборудования общего назначения</v>
          </cell>
          <cell r="B174">
            <v>8.3000000000000007</v>
          </cell>
          <cell r="C174">
            <v>6.9</v>
          </cell>
          <cell r="D174">
            <v>0.6</v>
          </cell>
          <cell r="E174">
            <v>0.4</v>
          </cell>
          <cell r="F174">
            <v>100</v>
          </cell>
          <cell r="G174">
            <v>43.1</v>
          </cell>
          <cell r="H174">
            <v>108.4</v>
          </cell>
          <cell r="I174">
            <v>56.9</v>
          </cell>
        </row>
        <row r="175">
          <cell r="A175" t="str">
            <v>Производство подъемно-транспортного оборудования</v>
          </cell>
          <cell r="B175">
            <v>1.4</v>
          </cell>
          <cell r="C175">
            <v>1.4</v>
          </cell>
          <cell r="D175">
            <v>4.4000000000000004</v>
          </cell>
          <cell r="E175">
            <v>4.4000000000000004</v>
          </cell>
          <cell r="F175">
            <v>100</v>
          </cell>
          <cell r="G175">
            <v>7.9</v>
          </cell>
          <cell r="H175">
            <v>97</v>
          </cell>
          <cell r="I175">
            <v>92.1</v>
          </cell>
        </row>
        <row r="176">
          <cell r="A176" t="str">
            <v>Производство лифтов, скриповых подъемников, эскалаторов и движущихся пешеходных дорожек</v>
          </cell>
          <cell r="B176">
            <v>1.4</v>
          </cell>
          <cell r="C176">
            <v>1.4</v>
          </cell>
          <cell r="D176">
            <v>4.4000000000000004</v>
          </cell>
          <cell r="E176">
            <v>4.4000000000000004</v>
          </cell>
          <cell r="F176">
            <v>100</v>
          </cell>
          <cell r="G176">
            <v>7.9</v>
          </cell>
          <cell r="H176">
            <v>97</v>
          </cell>
          <cell r="I176">
            <v>92.1</v>
          </cell>
        </row>
        <row r="177">
          <cell r="A177" t="str">
            <v>Производство прочих машин и оборудования общего назначения, не включенного в другие группировки</v>
          </cell>
          <cell r="B177">
            <v>8.3000000000000007</v>
          </cell>
          <cell r="C177">
            <v>6.9</v>
          </cell>
          <cell r="D177">
            <v>0.6</v>
          </cell>
          <cell r="E177">
            <v>0.4</v>
          </cell>
          <cell r="F177">
            <v>100</v>
          </cell>
          <cell r="G177">
            <v>43.2</v>
          </cell>
          <cell r="H177">
            <v>108.4</v>
          </cell>
          <cell r="I177">
            <v>56.8</v>
          </cell>
        </row>
        <row r="178">
          <cell r="A178" t="str">
            <v>Производство оборудования для обработки материалов с использованием процессов, включающих изменение температуры, не включенного в другие группировки</v>
          </cell>
          <cell r="B178">
            <v>8.3000000000000007</v>
          </cell>
          <cell r="C178">
            <v>6.9</v>
          </cell>
          <cell r="D178">
            <v>0.6</v>
          </cell>
          <cell r="E178">
            <v>0.4</v>
          </cell>
          <cell r="F178">
            <v>100</v>
          </cell>
          <cell r="G178">
            <v>43.2</v>
          </cell>
          <cell r="H178">
            <v>108.4</v>
          </cell>
          <cell r="I178">
            <v>56.8</v>
          </cell>
        </row>
        <row r="179">
          <cell r="A179" t="str">
            <v>Производство прочих машин специального назначения</v>
          </cell>
          <cell r="B179">
            <v>22</v>
          </cell>
          <cell r="C179">
            <v>22</v>
          </cell>
          <cell r="D179">
            <v>8.4</v>
          </cell>
          <cell r="E179">
            <v>8.4</v>
          </cell>
          <cell r="F179">
            <v>100</v>
          </cell>
          <cell r="G179">
            <v>52.7</v>
          </cell>
          <cell r="H179">
            <v>117.4</v>
          </cell>
          <cell r="I179">
            <v>47.3</v>
          </cell>
        </row>
        <row r="180">
          <cell r="A180" t="str">
            <v>Производство машин и оборудования для добычи полезных ископаемых и строительства</v>
          </cell>
          <cell r="B180">
            <v>10.6</v>
          </cell>
          <cell r="C180">
            <v>10.6</v>
          </cell>
          <cell r="D180">
            <v>1.1000000000000001</v>
          </cell>
          <cell r="E180">
            <v>1.1000000000000001</v>
          </cell>
          <cell r="F180">
            <v>100</v>
          </cell>
          <cell r="G180">
            <v>50.2</v>
          </cell>
          <cell r="H180">
            <v>110.7</v>
          </cell>
          <cell r="I180">
            <v>49.8</v>
          </cell>
        </row>
        <row r="181">
          <cell r="A181" t="str">
            <v>Производство машин и оборудования для производства пищевых продуктов, напитков и табачных изделий</v>
          </cell>
          <cell r="B181">
            <v>25.7</v>
          </cell>
          <cell r="C181">
            <v>25.7</v>
          </cell>
          <cell r="D181">
            <v>11</v>
          </cell>
          <cell r="E181">
            <v>11</v>
          </cell>
          <cell r="F181">
            <v>100</v>
          </cell>
          <cell r="G181">
            <v>53.5</v>
          </cell>
          <cell r="H181">
            <v>119.9</v>
          </cell>
          <cell r="I181">
            <v>46.5</v>
          </cell>
        </row>
        <row r="182">
          <cell r="A182" t="str">
            <v>Производство автотранспортных средств, прицепов и полуприцепов</v>
          </cell>
          <cell r="B182">
            <v>1.1000000000000001</v>
          </cell>
          <cell r="C182">
            <v>1.1000000000000001</v>
          </cell>
          <cell r="D182">
            <v>0.5</v>
          </cell>
          <cell r="E182">
            <v>0.1</v>
          </cell>
          <cell r="F182">
            <v>75.400000000000006</v>
          </cell>
          <cell r="G182">
            <v>18.8</v>
          </cell>
          <cell r="H182">
            <v>100.6</v>
          </cell>
          <cell r="I182">
            <v>81.2</v>
          </cell>
        </row>
        <row r="183">
          <cell r="A183" t="str">
            <v>Производство автотранспортных средств</v>
          </cell>
          <cell r="B183">
            <v>0.5</v>
          </cell>
          <cell r="C183">
            <v>0.5</v>
          </cell>
          <cell r="D183">
            <v>0.4</v>
          </cell>
          <cell r="E183">
            <v>0</v>
          </cell>
          <cell r="F183">
            <v>100</v>
          </cell>
          <cell r="G183">
            <v>17.399999999999999</v>
          </cell>
          <cell r="H183">
            <v>100.1</v>
          </cell>
          <cell r="I183">
            <v>82.6</v>
          </cell>
        </row>
        <row r="184">
          <cell r="A184" t="str">
            <v>Производство автотранспортных средств</v>
          </cell>
          <cell r="B184">
            <v>0.5</v>
          </cell>
          <cell r="C184">
            <v>0.5</v>
          </cell>
          <cell r="D184">
            <v>0.4</v>
          </cell>
          <cell r="E184">
            <v>0</v>
          </cell>
          <cell r="F184">
            <v>100</v>
          </cell>
          <cell r="G184">
            <v>17.399999999999999</v>
          </cell>
          <cell r="H184">
            <v>100.1</v>
          </cell>
          <cell r="I184">
            <v>82.6</v>
          </cell>
        </row>
        <row r="185">
          <cell r="A185" t="str">
            <v>Производство автомобилей специального назначения</v>
          </cell>
          <cell r="B185">
            <v>0.5</v>
          </cell>
          <cell r="C185">
            <v>0.5</v>
          </cell>
          <cell r="D185">
            <v>0.4</v>
          </cell>
          <cell r="E185">
            <v>0</v>
          </cell>
          <cell r="F185">
            <v>100</v>
          </cell>
          <cell r="G185">
            <v>17.399999999999999</v>
          </cell>
          <cell r="H185">
            <v>100.1</v>
          </cell>
          <cell r="I185">
            <v>82.6</v>
          </cell>
        </row>
        <row r="186">
          <cell r="A186" t="str">
            <v>Производство комплектующих и принадлежностей для автотранспортных средств</v>
          </cell>
          <cell r="B186">
            <v>18.100000000000001</v>
          </cell>
          <cell r="C186">
            <v>18.100000000000001</v>
          </cell>
          <cell r="D186">
            <v>4.8</v>
          </cell>
          <cell r="E186">
            <v>4.8</v>
          </cell>
          <cell r="F186">
            <v>74.5</v>
          </cell>
          <cell r="G186">
            <v>61.3</v>
          </cell>
          <cell r="H186">
            <v>116.2</v>
          </cell>
          <cell r="I186">
            <v>38.700000000000003</v>
          </cell>
        </row>
        <row r="187">
          <cell r="A187" t="str">
            <v>Производство электрического и электронного оборудования для автотранспортных средств</v>
          </cell>
          <cell r="B187">
            <v>18.100000000000001</v>
          </cell>
          <cell r="C187">
            <v>18.100000000000001</v>
          </cell>
          <cell r="D187">
            <v>4.8</v>
          </cell>
          <cell r="E187">
            <v>4.8</v>
          </cell>
          <cell r="F187">
            <v>74.5</v>
          </cell>
          <cell r="G187">
            <v>61.3</v>
          </cell>
          <cell r="H187">
            <v>116.2</v>
          </cell>
          <cell r="I187">
            <v>38.700000000000003</v>
          </cell>
        </row>
        <row r="188">
          <cell r="A188" t="str">
            <v>Производство прочих транспортных средств и оборудования</v>
          </cell>
          <cell r="B188">
            <v>2.2999999999999998</v>
          </cell>
          <cell r="C188">
            <v>1.7</v>
          </cell>
          <cell r="D188">
            <v>1.2</v>
          </cell>
          <cell r="E188">
            <v>0.2</v>
          </cell>
          <cell r="F188">
            <v>100</v>
          </cell>
          <cell r="G188">
            <v>55.1</v>
          </cell>
          <cell r="H188">
            <v>101.1</v>
          </cell>
          <cell r="I188">
            <v>44.9</v>
          </cell>
        </row>
        <row r="189">
          <cell r="A189" t="str">
            <v>Производство железнодорожных локомотивов и подвижного состава</v>
          </cell>
          <cell r="B189">
            <v>2.2999999999999998</v>
          </cell>
          <cell r="C189">
            <v>1.7</v>
          </cell>
          <cell r="D189">
            <v>1.2</v>
          </cell>
          <cell r="E189">
            <v>0.2</v>
          </cell>
          <cell r="F189">
            <v>100</v>
          </cell>
          <cell r="G189">
            <v>55.1</v>
          </cell>
          <cell r="H189">
            <v>101.1</v>
          </cell>
          <cell r="I189">
            <v>44.9</v>
          </cell>
        </row>
        <row r="190">
          <cell r="A190" t="str">
            <v>Производство железнодорожных локомотивов и подвижного состава</v>
          </cell>
          <cell r="B190">
            <v>2.2999999999999998</v>
          </cell>
          <cell r="C190">
            <v>1.7</v>
          </cell>
          <cell r="D190">
            <v>1.2</v>
          </cell>
          <cell r="E190">
            <v>0.2</v>
          </cell>
          <cell r="F190">
            <v>100</v>
          </cell>
          <cell r="G190">
            <v>55.1</v>
          </cell>
          <cell r="H190">
            <v>101.1</v>
          </cell>
          <cell r="I190">
            <v>44.9</v>
          </cell>
        </row>
        <row r="191">
          <cell r="A191" t="str">
            <v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 оборудования дл</v>
          </cell>
          <cell r="B191">
            <v>2.1</v>
          </cell>
          <cell r="C191">
            <v>2.1</v>
          </cell>
          <cell r="D191">
            <v>3</v>
          </cell>
          <cell r="E191">
            <v>0.6</v>
          </cell>
          <cell r="F191">
            <v>100</v>
          </cell>
          <cell r="G191">
            <v>56.6</v>
          </cell>
          <cell r="H191">
            <v>99.1</v>
          </cell>
          <cell r="I191">
            <v>43.4</v>
          </cell>
        </row>
        <row r="192">
          <cell r="A192" t="str">
            <v>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v>
          </cell>
          <cell r="B192">
            <v>2.4</v>
          </cell>
          <cell r="C192">
            <v>1.5</v>
          </cell>
          <cell r="D192">
            <v>0.3</v>
          </cell>
          <cell r="E192">
            <v>0</v>
          </cell>
          <cell r="F192">
            <v>0</v>
          </cell>
          <cell r="G192">
            <v>54.3</v>
          </cell>
          <cell r="H192">
            <v>102.2</v>
          </cell>
          <cell r="I192">
            <v>45.7</v>
          </cell>
        </row>
        <row r="193">
          <cell r="A193" t="str">
            <v>Ремонт и монтаж машин и оборудования</v>
          </cell>
          <cell r="B193">
            <v>5.5</v>
          </cell>
          <cell r="C193">
            <v>2.4</v>
          </cell>
          <cell r="D193">
            <v>0.9</v>
          </cell>
          <cell r="E193">
            <v>0</v>
          </cell>
          <cell r="F193">
            <v>100</v>
          </cell>
          <cell r="G193">
            <v>30.1</v>
          </cell>
          <cell r="H193">
            <v>104.9</v>
          </cell>
          <cell r="I193">
            <v>69.900000000000006</v>
          </cell>
        </row>
        <row r="194">
          <cell r="A194" t="str">
            <v>Ремонт и монтаж металлических изделий, машин и оборудования</v>
          </cell>
          <cell r="B194">
            <v>5.5</v>
          </cell>
          <cell r="C194">
            <v>2.4</v>
          </cell>
          <cell r="D194">
            <v>0.9</v>
          </cell>
          <cell r="E194">
            <v>0</v>
          </cell>
          <cell r="F194">
            <v>100</v>
          </cell>
          <cell r="G194">
            <v>30.1</v>
          </cell>
          <cell r="H194">
            <v>104.9</v>
          </cell>
          <cell r="I194">
            <v>69.900000000000006</v>
          </cell>
        </row>
        <row r="195">
          <cell r="A195" t="str">
            <v>Ремонт машин и оборудования</v>
          </cell>
          <cell r="B195">
            <v>0.9</v>
          </cell>
          <cell r="C195">
            <v>0</v>
          </cell>
          <cell r="D195">
            <v>1</v>
          </cell>
          <cell r="E195">
            <v>0</v>
          </cell>
          <cell r="F195">
            <v>0</v>
          </cell>
          <cell r="G195">
            <v>24.1</v>
          </cell>
          <cell r="H195">
            <v>99.9</v>
          </cell>
          <cell r="I195">
            <v>75.900000000000006</v>
          </cell>
        </row>
        <row r="196">
          <cell r="A196" t="str">
            <v>Ремонт электрического оборудования</v>
          </cell>
          <cell r="B196">
            <v>22.3</v>
          </cell>
          <cell r="C196">
            <v>11.1</v>
          </cell>
          <cell r="D196">
            <v>0</v>
          </cell>
          <cell r="E196">
            <v>0</v>
          </cell>
          <cell r="F196">
            <v>100</v>
          </cell>
          <cell r="G196">
            <v>52.1</v>
          </cell>
          <cell r="H196">
            <v>128.6</v>
          </cell>
          <cell r="I196">
            <v>47.9</v>
          </cell>
        </row>
        <row r="197">
          <cell r="A197" t="str">
            <v>ОБЕСПЕЧЕНИЕ ЭЛЕКТРИЧЕСКОЙ ЭНЕРГИЕЙ, ГАЗОМ И ПАРОМ; КОНДИЦИОНИРОВАНИЕ ВОЗДУХА</v>
          </cell>
          <cell r="B197">
            <v>4.7</v>
          </cell>
          <cell r="C197">
            <v>3.8</v>
          </cell>
          <cell r="D197">
            <v>0.5</v>
          </cell>
          <cell r="E197">
            <v>0.1</v>
          </cell>
          <cell r="F197">
            <v>94.1</v>
          </cell>
          <cell r="G197">
            <v>49.4</v>
          </cell>
          <cell r="H197">
            <v>104.4</v>
          </cell>
          <cell r="I197">
            <v>50.6</v>
          </cell>
        </row>
        <row r="198">
          <cell r="A198" t="str">
            <v>Обеспечение электрической энергией, газом и паром; кондиционирование воздуха</v>
          </cell>
          <cell r="B198">
            <v>4.7</v>
          </cell>
          <cell r="C198">
            <v>3.8</v>
          </cell>
          <cell r="D198">
            <v>0.5</v>
          </cell>
          <cell r="E198">
            <v>0.1</v>
          </cell>
          <cell r="F198">
            <v>94.1</v>
          </cell>
          <cell r="G198">
            <v>49.4</v>
          </cell>
          <cell r="H198">
            <v>104.4</v>
          </cell>
          <cell r="I198">
            <v>50.6</v>
          </cell>
        </row>
        <row r="199">
          <cell r="A199" t="str">
            <v>Производство, передача и распределение электроэнергии</v>
          </cell>
          <cell r="B199">
            <v>4.4000000000000004</v>
          </cell>
          <cell r="C199">
            <v>4.2</v>
          </cell>
          <cell r="D199">
            <v>0.3</v>
          </cell>
          <cell r="E199">
            <v>0.1</v>
          </cell>
          <cell r="F199">
            <v>93.8</v>
          </cell>
          <cell r="G199">
            <v>49.5</v>
          </cell>
          <cell r="H199">
            <v>104.3</v>
          </cell>
          <cell r="I199">
            <v>50.5</v>
          </cell>
        </row>
        <row r="200">
          <cell r="A200" t="str">
            <v>Производство электроэнергии</v>
          </cell>
          <cell r="B200">
            <v>4</v>
          </cell>
          <cell r="C200">
            <v>4</v>
          </cell>
          <cell r="D200">
            <v>0.2</v>
          </cell>
          <cell r="E200">
            <v>0.1</v>
          </cell>
          <cell r="F200">
            <v>98</v>
          </cell>
          <cell r="G200">
            <v>48.5</v>
          </cell>
          <cell r="H200">
            <v>104</v>
          </cell>
          <cell r="I200">
            <v>51.5</v>
          </cell>
        </row>
        <row r="201">
          <cell r="A201" t="str">
            <v>Производство электроэнергии атомными электростанциями, в том числе деятельность по обеспечению работоспособности электростанций</v>
          </cell>
          <cell r="B201">
            <v>4</v>
          </cell>
          <cell r="C201">
            <v>4</v>
          </cell>
          <cell r="D201">
            <v>0.2</v>
          </cell>
          <cell r="E201">
            <v>0.1</v>
          </cell>
          <cell r="F201">
            <v>98</v>
          </cell>
          <cell r="G201">
            <v>48.5</v>
          </cell>
          <cell r="H201">
            <v>104</v>
          </cell>
          <cell r="I201">
            <v>51.5</v>
          </cell>
        </row>
        <row r="202">
          <cell r="A202" t="str">
            <v>Передача электроэнергии и технологическое присоединение к распределительным электросетям</v>
          </cell>
          <cell r="B202">
            <v>5.6</v>
          </cell>
          <cell r="C202">
            <v>5.4</v>
          </cell>
          <cell r="D202">
            <v>0.3</v>
          </cell>
          <cell r="E202">
            <v>0.2</v>
          </cell>
          <cell r="F202">
            <v>93.6</v>
          </cell>
          <cell r="G202">
            <v>53.7</v>
          </cell>
          <cell r="H202">
            <v>105.6</v>
          </cell>
          <cell r="I202">
            <v>46.3</v>
          </cell>
        </row>
        <row r="203">
          <cell r="A203" t="str">
            <v>Распределение электроэнергии</v>
          </cell>
          <cell r="B203">
            <v>16.600000000000001</v>
          </cell>
          <cell r="C203">
            <v>3.2</v>
          </cell>
          <cell r="D203">
            <v>9.8000000000000007</v>
          </cell>
          <cell r="E203">
            <v>3.4</v>
          </cell>
          <cell r="F203">
            <v>83.4</v>
          </cell>
          <cell r="G203">
            <v>67.900000000000006</v>
          </cell>
          <cell r="H203">
            <v>108.2</v>
          </cell>
          <cell r="I203">
            <v>32.1</v>
          </cell>
        </row>
        <row r="204">
          <cell r="A204" t="str">
            <v>Торговля электроэнергией</v>
          </cell>
          <cell r="B204">
            <v>66</v>
          </cell>
          <cell r="C204">
            <v>4.2</v>
          </cell>
          <cell r="D204">
            <v>5.3</v>
          </cell>
          <cell r="E204">
            <v>1.4</v>
          </cell>
          <cell r="F204">
            <v>100</v>
          </cell>
          <cell r="G204">
            <v>68.599999999999994</v>
          </cell>
          <cell r="H204">
            <v>278.2</v>
          </cell>
          <cell r="I204">
            <v>31.4</v>
          </cell>
        </row>
        <row r="205">
          <cell r="A205" t="str">
            <v>Производство и распределение газообразного топлива</v>
          </cell>
          <cell r="B205">
            <v>6.7</v>
          </cell>
          <cell r="C205">
            <v>6.7</v>
          </cell>
          <cell r="D205">
            <v>3.3</v>
          </cell>
          <cell r="E205">
            <v>0.1</v>
          </cell>
          <cell r="F205">
            <v>100</v>
          </cell>
          <cell r="G205">
            <v>53.5</v>
          </cell>
          <cell r="H205">
            <v>103.6</v>
          </cell>
          <cell r="I205">
            <v>46.5</v>
          </cell>
        </row>
        <row r="206">
          <cell r="A206" t="str">
            <v>Распределение газообразного топлива по газораспределительным сетям</v>
          </cell>
          <cell r="B206">
            <v>6.5</v>
          </cell>
          <cell r="C206">
            <v>6.5</v>
          </cell>
          <cell r="D206">
            <v>3.3</v>
          </cell>
          <cell r="E206">
            <v>0</v>
          </cell>
          <cell r="F206">
            <v>0</v>
          </cell>
          <cell r="G206">
            <v>54.6</v>
          </cell>
          <cell r="H206">
            <v>103.5</v>
          </cell>
          <cell r="I206">
            <v>45.4</v>
          </cell>
        </row>
        <row r="207">
          <cell r="A207" t="str">
            <v>Торговля газообразным топливом, подаваемым по распределительным сетям</v>
          </cell>
          <cell r="B207">
            <v>10.1</v>
          </cell>
          <cell r="C207">
            <v>10.1</v>
          </cell>
          <cell r="D207">
            <v>3.2</v>
          </cell>
          <cell r="E207">
            <v>3.2</v>
          </cell>
          <cell r="F207">
            <v>100</v>
          </cell>
          <cell r="G207">
            <v>27.7</v>
          </cell>
          <cell r="H207">
            <v>107.7</v>
          </cell>
          <cell r="I207">
            <v>72.3</v>
          </cell>
        </row>
        <row r="208">
          <cell r="A208" t="str">
            <v>Производство, передача и распределение пара и горячей воды; кондиционирование воздуха</v>
          </cell>
          <cell r="B208">
            <v>6.8</v>
          </cell>
          <cell r="C208">
            <v>0.6</v>
          </cell>
          <cell r="D208">
            <v>1.9</v>
          </cell>
          <cell r="E208">
            <v>0.1</v>
          </cell>
          <cell r="F208">
            <v>97.8</v>
          </cell>
          <cell r="G208">
            <v>47.8</v>
          </cell>
          <cell r="H208">
            <v>105.3</v>
          </cell>
          <cell r="I208">
            <v>52.2</v>
          </cell>
        </row>
        <row r="209">
          <cell r="A209" t="str">
            <v>Производство, передача и распределение пара и горячей воды; кондиционирование воздуха</v>
          </cell>
          <cell r="B209">
            <v>6.8</v>
          </cell>
          <cell r="C209">
            <v>0.6</v>
          </cell>
          <cell r="D209">
            <v>1.9</v>
          </cell>
          <cell r="E209">
            <v>0.1</v>
          </cell>
          <cell r="F209">
            <v>97.8</v>
          </cell>
          <cell r="G209">
            <v>47.8</v>
          </cell>
          <cell r="H209">
            <v>105.3</v>
          </cell>
          <cell r="I209">
            <v>52.2</v>
          </cell>
        </row>
        <row r="210">
          <cell r="A210" t="str">
            <v>Производство пара и горячей воды (тепловой энергии)</v>
          </cell>
          <cell r="B210">
            <v>6.6</v>
          </cell>
          <cell r="C210">
            <v>0.6</v>
          </cell>
          <cell r="D210">
            <v>1.9</v>
          </cell>
          <cell r="E210">
            <v>0.1</v>
          </cell>
          <cell r="F210">
            <v>97.8</v>
          </cell>
          <cell r="G210">
            <v>47.8</v>
          </cell>
          <cell r="H210">
            <v>105</v>
          </cell>
          <cell r="I210">
            <v>52.2</v>
          </cell>
        </row>
        <row r="211">
          <cell r="A211" t="str">
            <v>Производство пара и горячей воды (тепловой энергии) тепловыми электростанциями</v>
          </cell>
          <cell r="B211">
            <v>6.7</v>
          </cell>
          <cell r="C211">
            <v>0.6</v>
          </cell>
          <cell r="D211">
            <v>0</v>
          </cell>
          <cell r="E211">
            <v>0</v>
          </cell>
          <cell r="F211">
            <v>94.2</v>
          </cell>
          <cell r="G211">
            <v>49</v>
          </cell>
          <cell r="H211">
            <v>107.2</v>
          </cell>
          <cell r="I211">
            <v>51</v>
          </cell>
        </row>
        <row r="212">
          <cell r="A212" t="str">
            <v>Производство пара и горячей воды (тепловой энергии) котельными</v>
          </cell>
          <cell r="B212">
            <v>5.7</v>
          </cell>
          <cell r="C212">
            <v>0.6</v>
          </cell>
          <cell r="D212">
            <v>11.3</v>
          </cell>
          <cell r="E212">
            <v>0.2</v>
          </cell>
          <cell r="F212">
            <v>99.1</v>
          </cell>
          <cell r="G212">
            <v>41.2</v>
          </cell>
          <cell r="H212">
            <v>94.1</v>
          </cell>
          <cell r="I212">
            <v>58.8</v>
          </cell>
        </row>
        <row r="213">
          <cell r="A213" t="str">
            <v>Распределение пара и горячей воды (тепловой энергии)</v>
          </cell>
          <cell r="B213">
            <v>1.8</v>
          </cell>
          <cell r="C213">
            <v>1.8</v>
          </cell>
          <cell r="D213">
            <v>0.1</v>
          </cell>
          <cell r="E213">
            <v>0</v>
          </cell>
          <cell r="F213">
            <v>100</v>
          </cell>
          <cell r="G213">
            <v>40.9</v>
          </cell>
          <cell r="H213">
            <v>101.8</v>
          </cell>
          <cell r="I213">
            <v>59.1</v>
          </cell>
        </row>
        <row r="214">
          <cell r="A214" t="str">
            <v>Торговля паром и горячей водой (тепловой энергией)</v>
          </cell>
          <cell r="B214">
            <v>93.6</v>
          </cell>
          <cell r="C214">
            <v>0.9</v>
          </cell>
          <cell r="D214">
            <v>0</v>
          </cell>
          <cell r="E214">
            <v>0</v>
          </cell>
          <cell r="F214">
            <v>0</v>
          </cell>
          <cell r="G214">
            <v>83.3</v>
          </cell>
          <cell r="H214">
            <v>1568.8</v>
          </cell>
          <cell r="I214">
            <v>16.7</v>
          </cell>
        </row>
        <row r="215">
          <cell r="A215" t="str">
            <v>ВОДОСНАБЖЕНИЕ; ВОДООТВЕДЕНИЕ, ОРГАНИЗАЦИЯ СБОРА И УТИЛИЗАЦИИ ОТХОДОВ, ДЕЯТЕЛЬНОСТЬ ПО ЛИКВИДАЦИИ ЗАГРЯЗНЕНИЙ</v>
          </cell>
          <cell r="B215">
            <v>5.9</v>
          </cell>
          <cell r="C215">
            <v>1.9</v>
          </cell>
          <cell r="D215">
            <v>1</v>
          </cell>
          <cell r="E215">
            <v>0.3</v>
          </cell>
          <cell r="F215">
            <v>92</v>
          </cell>
          <cell r="G215">
            <v>60.9</v>
          </cell>
          <cell r="H215">
            <v>105.2</v>
          </cell>
          <cell r="I215">
            <v>39.1</v>
          </cell>
        </row>
        <row r="216">
          <cell r="A216" t="str">
            <v>Забор, очистка и распределение воды</v>
          </cell>
          <cell r="B216">
            <v>5.4</v>
          </cell>
          <cell r="C216">
            <v>1.8</v>
          </cell>
          <cell r="D216">
            <v>0.3</v>
          </cell>
          <cell r="E216">
            <v>0.1</v>
          </cell>
          <cell r="F216">
            <v>99.4</v>
          </cell>
          <cell r="G216">
            <v>63</v>
          </cell>
          <cell r="H216">
            <v>105.5</v>
          </cell>
          <cell r="I216">
            <v>37</v>
          </cell>
        </row>
        <row r="217">
          <cell r="A217" t="str">
            <v>Забор, очистка и распределение воды</v>
          </cell>
          <cell r="B217">
            <v>5.4</v>
          </cell>
          <cell r="C217">
            <v>1.8</v>
          </cell>
          <cell r="D217">
            <v>0.3</v>
          </cell>
          <cell r="E217">
            <v>0.1</v>
          </cell>
          <cell r="F217">
            <v>99.4</v>
          </cell>
          <cell r="G217">
            <v>63</v>
          </cell>
          <cell r="H217">
            <v>105.5</v>
          </cell>
          <cell r="I217">
            <v>37</v>
          </cell>
        </row>
        <row r="218">
          <cell r="A218" t="str">
            <v>Забор, очистка и распределение воды</v>
          </cell>
          <cell r="B218">
            <v>5.4</v>
          </cell>
          <cell r="C218">
            <v>1.8</v>
          </cell>
          <cell r="D218">
            <v>0.3</v>
          </cell>
          <cell r="E218">
            <v>0.1</v>
          </cell>
          <cell r="F218">
            <v>99.4</v>
          </cell>
          <cell r="G218">
            <v>63</v>
          </cell>
          <cell r="H218">
            <v>105.5</v>
          </cell>
          <cell r="I218">
            <v>37</v>
          </cell>
        </row>
        <row r="219">
          <cell r="A219" t="str">
            <v>Забор и очистка воды для питьевых и промышленных нужд</v>
          </cell>
          <cell r="B219">
            <v>0</v>
          </cell>
          <cell r="C219">
            <v>0</v>
          </cell>
          <cell r="D219">
            <v>5.6</v>
          </cell>
          <cell r="E219">
            <v>1.8</v>
          </cell>
          <cell r="F219">
            <v>100</v>
          </cell>
          <cell r="G219">
            <v>25</v>
          </cell>
          <cell r="H219">
            <v>94.4</v>
          </cell>
          <cell r="I219">
            <v>75</v>
          </cell>
        </row>
        <row r="220">
          <cell r="A220" t="str">
            <v>Распределение воды для питьевых и промышленных нужд</v>
          </cell>
          <cell r="B220">
            <v>3.7</v>
          </cell>
          <cell r="C220">
            <v>1.9</v>
          </cell>
          <cell r="D220">
            <v>0.2</v>
          </cell>
          <cell r="E220">
            <v>0.1</v>
          </cell>
          <cell r="F220">
            <v>99.3</v>
          </cell>
          <cell r="G220">
            <v>62.7</v>
          </cell>
          <cell r="H220">
            <v>103.6</v>
          </cell>
          <cell r="I220">
            <v>37.299999999999997</v>
          </cell>
        </row>
        <row r="221">
          <cell r="A221" t="str">
            <v>Сбор, обработка и утилизация отходов; обработка вторичного сырья</v>
          </cell>
          <cell r="B221">
            <v>6.1</v>
          </cell>
          <cell r="C221">
            <v>5</v>
          </cell>
          <cell r="D221">
            <v>5.7</v>
          </cell>
          <cell r="E221">
            <v>3.8</v>
          </cell>
          <cell r="F221">
            <v>100</v>
          </cell>
          <cell r="G221">
            <v>28.7</v>
          </cell>
          <cell r="H221">
            <v>100.5</v>
          </cell>
          <cell r="I221">
            <v>71.3</v>
          </cell>
        </row>
        <row r="222">
          <cell r="A222" t="str">
            <v>Сбор отходов</v>
          </cell>
          <cell r="B222">
            <v>5.9</v>
          </cell>
          <cell r="C222">
            <v>4.4000000000000004</v>
          </cell>
          <cell r="D222">
            <v>5.3</v>
          </cell>
          <cell r="E222">
            <v>5.2</v>
          </cell>
          <cell r="F222">
            <v>100</v>
          </cell>
          <cell r="G222">
            <v>28.4</v>
          </cell>
          <cell r="H222">
            <v>100.6</v>
          </cell>
          <cell r="I222">
            <v>71.599999999999994</v>
          </cell>
        </row>
        <row r="223">
          <cell r="A223" t="str">
            <v>Сбор неопасных отходов</v>
          </cell>
          <cell r="B223">
            <v>5.9</v>
          </cell>
          <cell r="C223">
            <v>4.4000000000000004</v>
          </cell>
          <cell r="D223">
            <v>5.3</v>
          </cell>
          <cell r="E223">
            <v>5.2</v>
          </cell>
          <cell r="F223">
            <v>100</v>
          </cell>
          <cell r="G223">
            <v>28.4</v>
          </cell>
          <cell r="H223">
            <v>100.6</v>
          </cell>
          <cell r="I223">
            <v>71.599999999999994</v>
          </cell>
        </row>
        <row r="224">
          <cell r="A224" t="str">
            <v>Деятельность по обработке вторичного сырья</v>
          </cell>
          <cell r="B224">
            <v>6.8</v>
          </cell>
          <cell r="C224">
            <v>6.8</v>
          </cell>
          <cell r="D224">
            <v>6.8</v>
          </cell>
          <cell r="E224">
            <v>0</v>
          </cell>
          <cell r="F224">
            <v>0</v>
          </cell>
          <cell r="G224">
            <v>29.4</v>
          </cell>
          <cell r="H224">
            <v>100</v>
          </cell>
          <cell r="I224">
            <v>70.599999999999994</v>
          </cell>
        </row>
        <row r="225">
          <cell r="A225" t="str">
            <v>Утилизация отсортированных материалов</v>
          </cell>
          <cell r="B225">
            <v>6.8</v>
          </cell>
          <cell r="C225">
            <v>6.8</v>
          </cell>
          <cell r="D225">
            <v>6.8</v>
          </cell>
          <cell r="E225">
            <v>0</v>
          </cell>
          <cell r="F225">
            <v>0</v>
          </cell>
          <cell r="G225">
            <v>29.4</v>
          </cell>
          <cell r="H225">
            <v>100</v>
          </cell>
          <cell r="I225">
            <v>70.599999999999994</v>
          </cell>
        </row>
        <row r="226">
          <cell r="A226" t="str">
            <v>Обработка отходов и лома черных металлов</v>
          </cell>
          <cell r="B226">
            <v>6.8</v>
          </cell>
          <cell r="C226">
            <v>6.8</v>
          </cell>
          <cell r="D226">
            <v>6.8</v>
          </cell>
          <cell r="E226">
            <v>0</v>
          </cell>
          <cell r="F226">
            <v>0</v>
          </cell>
          <cell r="G226">
            <v>29.4</v>
          </cell>
          <cell r="H226">
            <v>100</v>
          </cell>
          <cell r="I226">
            <v>70.599999999999994</v>
          </cell>
        </row>
        <row r="227">
          <cell r="A227" t="str">
            <v>Предоставление услуг в области ликвидации последствий загрязнений и прочих услуг, связанных с удалением отходов</v>
          </cell>
          <cell r="B227">
            <v>10.199999999999999</v>
          </cell>
          <cell r="C227">
            <v>1.8</v>
          </cell>
          <cell r="D227">
            <v>6.3</v>
          </cell>
          <cell r="E227">
            <v>0.3</v>
          </cell>
          <cell r="F227">
            <v>31.6</v>
          </cell>
          <cell r="G227">
            <v>53.6</v>
          </cell>
          <cell r="H227">
            <v>104.3</v>
          </cell>
          <cell r="I227">
            <v>46.4</v>
          </cell>
        </row>
        <row r="228">
          <cell r="A228" t="str">
            <v>Предоставление услуг в области ликвидации последствий загрязнений и прочих услуг, связанных с удалением отходов</v>
          </cell>
          <cell r="B228">
            <v>10.199999999999999</v>
          </cell>
          <cell r="C228">
            <v>1.8</v>
          </cell>
          <cell r="D228">
            <v>6.3</v>
          </cell>
          <cell r="E228">
            <v>0.3</v>
          </cell>
          <cell r="F228">
            <v>31.6</v>
          </cell>
          <cell r="G228">
            <v>53.6</v>
          </cell>
          <cell r="H228">
            <v>104.3</v>
          </cell>
          <cell r="I228">
            <v>46.4</v>
          </cell>
        </row>
        <row r="229">
          <cell r="A229" t="str">
            <v>Предоставление услуг в области ликвидации последствий загрязнений и прочих услуг, связанных с удалением отходов</v>
          </cell>
          <cell r="B229">
            <v>10.199999999999999</v>
          </cell>
          <cell r="C229">
            <v>1.8</v>
          </cell>
          <cell r="D229">
            <v>6.3</v>
          </cell>
          <cell r="E229">
            <v>0.3</v>
          </cell>
          <cell r="F229">
            <v>31.6</v>
          </cell>
          <cell r="G229">
            <v>53.6</v>
          </cell>
          <cell r="H229">
            <v>104.3</v>
          </cell>
          <cell r="I229">
            <v>46.4</v>
          </cell>
        </row>
        <row r="230">
          <cell r="A230" t="str">
            <v>СТРОИТЕЛЬСТВО</v>
          </cell>
          <cell r="B230">
            <v>12.6</v>
          </cell>
          <cell r="C230">
            <v>9.1</v>
          </cell>
          <cell r="D230">
            <v>5.4</v>
          </cell>
          <cell r="E230">
            <v>2.2000000000000002</v>
          </cell>
          <cell r="F230">
            <v>88.2</v>
          </cell>
          <cell r="G230">
            <v>54.2</v>
          </cell>
          <cell r="H230">
            <v>108.2</v>
          </cell>
          <cell r="I230">
            <v>45.8</v>
          </cell>
        </row>
        <row r="231">
          <cell r="A231" t="str">
            <v>Строительство зданий</v>
          </cell>
          <cell r="B231">
            <v>16.600000000000001</v>
          </cell>
          <cell r="C231">
            <v>7.9</v>
          </cell>
          <cell r="D231">
            <v>3.8</v>
          </cell>
          <cell r="E231">
            <v>1.6</v>
          </cell>
          <cell r="F231">
            <v>100</v>
          </cell>
          <cell r="G231">
            <v>32</v>
          </cell>
          <cell r="H231">
            <v>115.4</v>
          </cell>
          <cell r="I231">
            <v>68</v>
          </cell>
        </row>
        <row r="232">
          <cell r="A232" t="str">
            <v>Строительство жилых и нежилых зданий</v>
          </cell>
          <cell r="B232">
            <v>16.600000000000001</v>
          </cell>
          <cell r="C232">
            <v>7.9</v>
          </cell>
          <cell r="D232">
            <v>3.8</v>
          </cell>
          <cell r="E232">
            <v>1.6</v>
          </cell>
          <cell r="F232">
            <v>100</v>
          </cell>
          <cell r="G232">
            <v>32</v>
          </cell>
          <cell r="H232">
            <v>115.4</v>
          </cell>
          <cell r="I232">
            <v>68</v>
          </cell>
        </row>
        <row r="233">
          <cell r="A233" t="str">
            <v>Строительство жилых и нежилых зданий</v>
          </cell>
          <cell r="B233">
            <v>16.600000000000001</v>
          </cell>
          <cell r="C233">
            <v>7.9</v>
          </cell>
          <cell r="D233">
            <v>3.8</v>
          </cell>
          <cell r="E233">
            <v>1.6</v>
          </cell>
          <cell r="F233">
            <v>100</v>
          </cell>
          <cell r="G233">
            <v>32</v>
          </cell>
          <cell r="H233">
            <v>115.4</v>
          </cell>
          <cell r="I233">
            <v>68</v>
          </cell>
        </row>
        <row r="234">
          <cell r="A234" t="str">
            <v>Строительство инженерных сооружений</v>
          </cell>
          <cell r="B234">
            <v>13.4</v>
          </cell>
          <cell r="C234">
            <v>12.4</v>
          </cell>
          <cell r="D234">
            <v>2.8</v>
          </cell>
          <cell r="E234">
            <v>0.6</v>
          </cell>
          <cell r="F234">
            <v>90.5</v>
          </cell>
          <cell r="G234">
            <v>46.3</v>
          </cell>
          <cell r="H234">
            <v>112.2</v>
          </cell>
          <cell r="I234">
            <v>53.7</v>
          </cell>
        </row>
        <row r="235">
          <cell r="A235" t="str">
            <v>Строительство автомобильных и железных дорог</v>
          </cell>
          <cell r="B235">
            <v>14.6</v>
          </cell>
          <cell r="C235">
            <v>13.6</v>
          </cell>
          <cell r="D235">
            <v>2.4</v>
          </cell>
          <cell r="E235">
            <v>0</v>
          </cell>
          <cell r="F235">
            <v>100</v>
          </cell>
          <cell r="G235">
            <v>48.5</v>
          </cell>
          <cell r="H235">
            <v>114.3</v>
          </cell>
          <cell r="I235">
            <v>51.5</v>
          </cell>
        </row>
        <row r="236">
          <cell r="A236" t="str">
            <v>Строительство автомобильных дорог и автомагистралей</v>
          </cell>
          <cell r="B236">
            <v>14.9</v>
          </cell>
          <cell r="C236">
            <v>13.8</v>
          </cell>
          <cell r="D236">
            <v>2.4</v>
          </cell>
          <cell r="E236">
            <v>0</v>
          </cell>
          <cell r="F236">
            <v>100</v>
          </cell>
          <cell r="G236">
            <v>49</v>
          </cell>
          <cell r="H236">
            <v>114.6</v>
          </cell>
          <cell r="I236">
            <v>51</v>
          </cell>
        </row>
        <row r="237">
          <cell r="A237" t="str">
            <v>Строительство мостов и тоннелей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21.9</v>
          </cell>
          <cell r="H237">
            <v>100</v>
          </cell>
          <cell r="I237">
            <v>78.099999999999994</v>
          </cell>
        </row>
        <row r="238">
          <cell r="A238" t="str">
            <v>Строительство инженерных коммуникаций</v>
          </cell>
          <cell r="B238">
            <v>1.8</v>
          </cell>
          <cell r="C238">
            <v>1.8</v>
          </cell>
          <cell r="D238">
            <v>6.1</v>
          </cell>
          <cell r="E238">
            <v>5</v>
          </cell>
          <cell r="F238">
            <v>90.3</v>
          </cell>
          <cell r="G238">
            <v>25.7</v>
          </cell>
          <cell r="H238">
            <v>95.6</v>
          </cell>
          <cell r="I238">
            <v>74.3</v>
          </cell>
        </row>
        <row r="239">
          <cell r="A239" t="str">
            <v>Строительство инженерных коммуникаций для водоснабжения и водоотведения, газоснабжения</v>
          </cell>
          <cell r="B239">
            <v>0</v>
          </cell>
          <cell r="C239">
            <v>0</v>
          </cell>
          <cell r="D239">
            <v>100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 t="str">
            <v>Строительство коммунальных объектов для обеспечения электроэнергией и телекоммуникациями</v>
          </cell>
          <cell r="B240">
            <v>1.8</v>
          </cell>
          <cell r="C240">
            <v>1.8</v>
          </cell>
          <cell r="D240">
            <v>5.7</v>
          </cell>
          <cell r="E240">
            <v>5</v>
          </cell>
          <cell r="F240">
            <v>90.3</v>
          </cell>
          <cell r="G240">
            <v>25.7</v>
          </cell>
          <cell r="H240">
            <v>96</v>
          </cell>
          <cell r="I240">
            <v>74.3</v>
          </cell>
        </row>
        <row r="241">
          <cell r="A241" t="str">
            <v>Строительство электростанций</v>
          </cell>
          <cell r="B241">
            <v>1.8</v>
          </cell>
          <cell r="C241">
            <v>1.8</v>
          </cell>
          <cell r="D241">
            <v>5.7</v>
          </cell>
          <cell r="E241">
            <v>5</v>
          </cell>
          <cell r="F241">
            <v>90.3</v>
          </cell>
          <cell r="G241">
            <v>25.7</v>
          </cell>
          <cell r="H241">
            <v>96</v>
          </cell>
          <cell r="I241">
            <v>74.3</v>
          </cell>
        </row>
        <row r="242">
          <cell r="A242" t="str">
            <v>Работы строительные специализированные</v>
          </cell>
          <cell r="B242">
            <v>11.6</v>
          </cell>
          <cell r="C242">
            <v>7.7</v>
          </cell>
          <cell r="D242">
            <v>6.7</v>
          </cell>
          <cell r="E242">
            <v>2.9</v>
          </cell>
          <cell r="F242">
            <v>87.1</v>
          </cell>
          <cell r="G242">
            <v>60.7</v>
          </cell>
          <cell r="H242">
            <v>105.6</v>
          </cell>
          <cell r="I242">
            <v>39.299999999999997</v>
          </cell>
        </row>
        <row r="243">
          <cell r="A243" t="str">
            <v>Разборка и снос зданий, подготовка строительного участка</v>
          </cell>
          <cell r="B243">
            <v>100</v>
          </cell>
          <cell r="C243">
            <v>100</v>
          </cell>
          <cell r="D243">
            <v>0</v>
          </cell>
          <cell r="E243">
            <v>0</v>
          </cell>
          <cell r="F243">
            <v>0</v>
          </cell>
          <cell r="G243">
            <v>86.6</v>
          </cell>
          <cell r="H243">
            <v>0</v>
          </cell>
          <cell r="I243">
            <v>13.4</v>
          </cell>
        </row>
        <row r="244">
          <cell r="A244" t="str">
            <v>Подготовка строительной площадки</v>
          </cell>
          <cell r="B244">
            <v>100</v>
          </cell>
          <cell r="C244">
            <v>100</v>
          </cell>
          <cell r="D244">
            <v>0</v>
          </cell>
          <cell r="E244">
            <v>0</v>
          </cell>
          <cell r="F244">
            <v>0</v>
          </cell>
          <cell r="G244">
            <v>86.6</v>
          </cell>
          <cell r="H244">
            <v>0</v>
          </cell>
          <cell r="I244">
            <v>13.4</v>
          </cell>
        </row>
        <row r="245">
          <cell r="A245" t="str">
            <v>Производство электромонтажных, санитарно-технических и прочих строительно-монтажных работ</v>
          </cell>
          <cell r="B245">
            <v>2</v>
          </cell>
          <cell r="C245">
            <v>1.1000000000000001</v>
          </cell>
          <cell r="D245">
            <v>1</v>
          </cell>
          <cell r="E245">
            <v>0.7</v>
          </cell>
          <cell r="F245">
            <v>100</v>
          </cell>
          <cell r="G245">
            <v>25.5</v>
          </cell>
          <cell r="H245">
            <v>101.1</v>
          </cell>
          <cell r="I245">
            <v>74.5</v>
          </cell>
        </row>
        <row r="246">
          <cell r="A246" t="str">
            <v>Производство электромонтажных работ</v>
          </cell>
          <cell r="B246">
            <v>2</v>
          </cell>
          <cell r="C246">
            <v>1</v>
          </cell>
          <cell r="D246">
            <v>1</v>
          </cell>
          <cell r="E246">
            <v>0.8</v>
          </cell>
          <cell r="F246">
            <v>100</v>
          </cell>
          <cell r="G246">
            <v>23.4</v>
          </cell>
          <cell r="H246">
            <v>101</v>
          </cell>
          <cell r="I246">
            <v>76.599999999999994</v>
          </cell>
        </row>
        <row r="247">
          <cell r="A247" t="str">
            <v>Производство прочих строительно-монтажных работ</v>
          </cell>
          <cell r="B247">
            <v>2.2000000000000002</v>
          </cell>
          <cell r="C247">
            <v>2.2000000000000002</v>
          </cell>
          <cell r="D247">
            <v>0.5</v>
          </cell>
          <cell r="E247">
            <v>0</v>
          </cell>
          <cell r="F247">
            <v>0</v>
          </cell>
          <cell r="G247">
            <v>37.700000000000003</v>
          </cell>
          <cell r="H247">
            <v>101.7</v>
          </cell>
          <cell r="I247">
            <v>62.3</v>
          </cell>
        </row>
        <row r="248">
          <cell r="A248" t="str">
            <v>Работы строительные специализированные прочие</v>
          </cell>
          <cell r="B248">
            <v>8.1</v>
          </cell>
          <cell r="C248">
            <v>3.8</v>
          </cell>
          <cell r="D248">
            <v>7.1</v>
          </cell>
          <cell r="E248">
            <v>3</v>
          </cell>
          <cell r="F248">
            <v>86.9</v>
          </cell>
          <cell r="G248">
            <v>61.9</v>
          </cell>
          <cell r="H248">
            <v>101.1</v>
          </cell>
          <cell r="I248">
            <v>38.1</v>
          </cell>
        </row>
        <row r="249">
          <cell r="A249" t="str">
            <v>Работы строительные специализированные прочие, не включенные в другие группировки</v>
          </cell>
          <cell r="B249">
            <v>8.1</v>
          </cell>
          <cell r="C249">
            <v>3.8</v>
          </cell>
          <cell r="D249">
            <v>7.1</v>
          </cell>
          <cell r="E249">
            <v>3</v>
          </cell>
          <cell r="F249">
            <v>86.9</v>
          </cell>
          <cell r="G249">
            <v>61.9</v>
          </cell>
          <cell r="H249">
            <v>101.1</v>
          </cell>
          <cell r="I249">
            <v>38.1</v>
          </cell>
        </row>
        <row r="250">
          <cell r="A250" t="str">
            <v>Работы по сборке и монтажу сборных конструкций</v>
          </cell>
          <cell r="B250">
            <v>8</v>
          </cell>
          <cell r="C250">
            <v>3.8</v>
          </cell>
          <cell r="D250">
            <v>6.7</v>
          </cell>
          <cell r="E250">
            <v>2.6</v>
          </cell>
          <cell r="F250">
            <v>86.1</v>
          </cell>
          <cell r="G250">
            <v>62.1</v>
          </cell>
          <cell r="H250">
            <v>101.5</v>
          </cell>
          <cell r="I250">
            <v>37.9</v>
          </cell>
        </row>
        <row r="251">
          <cell r="A251" t="str">
            <v>Работы строительные специализированные, не включенные в другие группировки</v>
          </cell>
          <cell r="B251">
            <v>12</v>
          </cell>
          <cell r="C251">
            <v>0</v>
          </cell>
          <cell r="D251">
            <v>43.8</v>
          </cell>
          <cell r="E251">
            <v>43.8</v>
          </cell>
          <cell r="F251">
            <v>91.5</v>
          </cell>
          <cell r="G251">
            <v>24</v>
          </cell>
          <cell r="H251">
            <v>63.9</v>
          </cell>
          <cell r="I251">
            <v>76</v>
          </cell>
        </row>
        <row r="252">
          <cell r="A252" t="str">
            <v>ТОРГОВЛЯ ОПТОВАЯ И РОЗНИЧНАЯ; РЕМОНТ АВТОТРАНСПОРТНЫХ СРЕДСТВ И МОТОЦИКЛОВ</v>
          </cell>
          <cell r="B252">
            <v>5.5</v>
          </cell>
          <cell r="C252">
            <v>5.2</v>
          </cell>
          <cell r="D252">
            <v>2</v>
          </cell>
          <cell r="E252">
            <v>0.2</v>
          </cell>
          <cell r="F252">
            <v>90.5</v>
          </cell>
          <cell r="G252">
            <v>22</v>
          </cell>
          <cell r="H252">
            <v>103.7</v>
          </cell>
          <cell r="I252">
            <v>78</v>
          </cell>
        </row>
        <row r="253">
          <cell r="A253" t="str">
            <v>Торговля оптовая и розничная автотранспортными средствами и мотоциклами и их ремонт</v>
          </cell>
          <cell r="B253">
            <v>25.8</v>
          </cell>
          <cell r="C253">
            <v>25.5</v>
          </cell>
          <cell r="D253">
            <v>2.7</v>
          </cell>
          <cell r="E253">
            <v>0.2</v>
          </cell>
          <cell r="F253">
            <v>66.400000000000006</v>
          </cell>
          <cell r="G253">
            <v>91.1</v>
          </cell>
          <cell r="H253">
            <v>131.1</v>
          </cell>
          <cell r="I253">
            <v>8.9</v>
          </cell>
        </row>
        <row r="254">
          <cell r="A254" t="str">
            <v>Торговля автотранспортными средствами</v>
          </cell>
          <cell r="B254">
            <v>25.8</v>
          </cell>
          <cell r="C254">
            <v>25.5</v>
          </cell>
          <cell r="D254">
            <v>2.7</v>
          </cell>
          <cell r="E254">
            <v>0.2</v>
          </cell>
          <cell r="F254">
            <v>66.400000000000006</v>
          </cell>
          <cell r="G254">
            <v>91.1</v>
          </cell>
          <cell r="H254">
            <v>131.1</v>
          </cell>
          <cell r="I254">
            <v>8.9</v>
          </cell>
        </row>
        <row r="255">
          <cell r="A255" t="str">
            <v>Торговля легковыми автомобилями и грузовыми автомобилями малой грузоподъемности</v>
          </cell>
          <cell r="B255">
            <v>26.3</v>
          </cell>
          <cell r="C255">
            <v>26</v>
          </cell>
          <cell r="D255">
            <v>2.8</v>
          </cell>
          <cell r="E255">
            <v>0.2</v>
          </cell>
          <cell r="F255">
            <v>66.400000000000006</v>
          </cell>
          <cell r="G255">
            <v>91.5</v>
          </cell>
          <cell r="H255">
            <v>131.9</v>
          </cell>
          <cell r="I255">
            <v>8.5</v>
          </cell>
        </row>
        <row r="256">
          <cell r="A256" t="str">
            <v>Торговля оптовая легковыми автомобилями и легкими автотранспортными средствами</v>
          </cell>
          <cell r="B256">
            <v>27.7</v>
          </cell>
          <cell r="C256">
            <v>27.3</v>
          </cell>
          <cell r="D256">
            <v>2.8</v>
          </cell>
          <cell r="E256">
            <v>0.3</v>
          </cell>
          <cell r="F256">
            <v>66.400000000000006</v>
          </cell>
          <cell r="G256">
            <v>92</v>
          </cell>
          <cell r="H256">
            <v>134.4</v>
          </cell>
          <cell r="I256">
            <v>8</v>
          </cell>
        </row>
        <row r="257">
          <cell r="A257" t="str">
            <v>Торговля розничная легковыми автомобилями и легкими автотранспортными средствами в специализированных магазинах</v>
          </cell>
          <cell r="B257">
            <v>2.6</v>
          </cell>
          <cell r="C257">
            <v>2.6</v>
          </cell>
          <cell r="D257">
            <v>2.7</v>
          </cell>
          <cell r="E257">
            <v>0</v>
          </cell>
          <cell r="F257">
            <v>0</v>
          </cell>
          <cell r="G257">
            <v>82.3</v>
          </cell>
          <cell r="H257">
            <v>99.8</v>
          </cell>
          <cell r="I257">
            <v>17.7</v>
          </cell>
        </row>
        <row r="258">
          <cell r="A258" t="str">
            <v>Торговля прочими автотранспортными средствами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72.599999999999994</v>
          </cell>
          <cell r="H258">
            <v>100</v>
          </cell>
          <cell r="I258">
            <v>27.4</v>
          </cell>
        </row>
        <row r="259">
          <cell r="A259" t="str">
            <v>Техническое обслуживание и ремонт автотранспортных средств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32</v>
          </cell>
          <cell r="H259">
            <v>100</v>
          </cell>
          <cell r="I259">
            <v>68</v>
          </cell>
        </row>
        <row r="260">
          <cell r="A260" t="str">
            <v>Техническое обслуживание и ремонт автотранспортных средств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32</v>
          </cell>
          <cell r="H260">
            <v>100</v>
          </cell>
          <cell r="I260">
            <v>68</v>
          </cell>
        </row>
        <row r="261">
          <cell r="A261" t="str">
            <v>Техническое обслуживание и ремонт прочих автотранспортных средств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32</v>
          </cell>
          <cell r="H261">
            <v>100</v>
          </cell>
          <cell r="I261">
            <v>68</v>
          </cell>
        </row>
        <row r="262">
          <cell r="A262" t="str">
            <v>Торговля автомобильными деталями, узлами и принадлежностями</v>
          </cell>
          <cell r="B262">
            <v>35.200000000000003</v>
          </cell>
          <cell r="C262">
            <v>35.200000000000003</v>
          </cell>
          <cell r="D262">
            <v>0</v>
          </cell>
          <cell r="E262">
            <v>0</v>
          </cell>
          <cell r="F262">
            <v>0</v>
          </cell>
          <cell r="G262">
            <v>33.4</v>
          </cell>
          <cell r="H262">
            <v>154.4</v>
          </cell>
          <cell r="I262">
            <v>66.599999999999994</v>
          </cell>
        </row>
        <row r="263">
          <cell r="A263" t="str">
            <v>Торговля оптовая автомобильными деталями, узлами и принадлежностями</v>
          </cell>
          <cell r="B263">
            <v>35.200000000000003</v>
          </cell>
          <cell r="C263">
            <v>35.200000000000003</v>
          </cell>
          <cell r="D263">
            <v>0</v>
          </cell>
          <cell r="E263">
            <v>0</v>
          </cell>
          <cell r="F263">
            <v>0</v>
          </cell>
          <cell r="G263">
            <v>33.4</v>
          </cell>
          <cell r="H263">
            <v>154.4</v>
          </cell>
          <cell r="I263">
            <v>66.599999999999994</v>
          </cell>
        </row>
        <row r="264">
          <cell r="A264" t="str">
            <v>Торговля оптовая автомобильными деталями, узлами и принадлежностями, кроме деятельности агентов</v>
          </cell>
          <cell r="B264">
            <v>35.200000000000003</v>
          </cell>
          <cell r="C264">
            <v>35.200000000000003</v>
          </cell>
          <cell r="D264">
            <v>0</v>
          </cell>
          <cell r="E264">
            <v>0</v>
          </cell>
          <cell r="F264">
            <v>0</v>
          </cell>
          <cell r="G264">
            <v>33.4</v>
          </cell>
          <cell r="H264">
            <v>154.4</v>
          </cell>
          <cell r="I264">
            <v>66.599999999999994</v>
          </cell>
        </row>
        <row r="265">
          <cell r="A265" t="str">
            <v>Торговля оптовая, кроме оптовой торговли автотранспортными средствами и мотоциклами</v>
          </cell>
          <cell r="B265">
            <v>1.1000000000000001</v>
          </cell>
          <cell r="C265">
            <v>1</v>
          </cell>
          <cell r="D265">
            <v>1.7</v>
          </cell>
          <cell r="E265">
            <v>0.2</v>
          </cell>
          <cell r="F265">
            <v>96.6</v>
          </cell>
          <cell r="G265">
            <v>8.6</v>
          </cell>
          <cell r="H265">
            <v>99.4</v>
          </cell>
          <cell r="I265">
            <v>91.4</v>
          </cell>
        </row>
        <row r="266">
          <cell r="A266" t="str">
            <v>Торговля оптовая за вознаграждение или на договорной основе</v>
          </cell>
          <cell r="B266">
            <v>78.599999999999994</v>
          </cell>
          <cell r="C266">
            <v>75.8</v>
          </cell>
          <cell r="D266">
            <v>55</v>
          </cell>
          <cell r="E266">
            <v>0</v>
          </cell>
          <cell r="F266">
            <v>0</v>
          </cell>
          <cell r="G266">
            <v>93.4</v>
          </cell>
          <cell r="H266">
            <v>210.1</v>
          </cell>
          <cell r="I266">
            <v>6.6</v>
          </cell>
        </row>
        <row r="267">
          <cell r="A267" t="str">
            <v>Деятельность агентов по оптовой торговле сельскохозяйственным сырьем, живыми животными, текстильным сырьем и полуфабрикатами</v>
          </cell>
          <cell r="B267">
            <v>78.5</v>
          </cell>
          <cell r="C267">
            <v>76.3</v>
          </cell>
          <cell r="D267">
            <v>55</v>
          </cell>
          <cell r="E267">
            <v>0</v>
          </cell>
          <cell r="F267">
            <v>0</v>
          </cell>
          <cell r="G267">
            <v>93.4</v>
          </cell>
          <cell r="H267">
            <v>208.8</v>
          </cell>
          <cell r="I267">
            <v>6.6</v>
          </cell>
        </row>
        <row r="268">
          <cell r="A268" t="str">
            <v>Деятельность агентов по оптовой торговле прочим сельскохозяйственным сырьем, текстильным сырьем и полуфабрикатами</v>
          </cell>
          <cell r="B268">
            <v>78.5</v>
          </cell>
          <cell r="C268">
            <v>76.3</v>
          </cell>
          <cell r="D268">
            <v>55</v>
          </cell>
          <cell r="E268">
            <v>0</v>
          </cell>
          <cell r="F268">
            <v>0</v>
          </cell>
          <cell r="G268">
            <v>93.4</v>
          </cell>
          <cell r="H268">
            <v>208.8</v>
          </cell>
          <cell r="I268">
            <v>6.6</v>
          </cell>
        </row>
        <row r="269">
          <cell r="A269" t="str">
            <v>Деятельность агентов по оптовой торговле зерном</v>
          </cell>
          <cell r="B269">
            <v>78.5</v>
          </cell>
          <cell r="C269">
            <v>76.3</v>
          </cell>
          <cell r="D269">
            <v>55</v>
          </cell>
          <cell r="E269">
            <v>0</v>
          </cell>
          <cell r="F269">
            <v>0</v>
          </cell>
          <cell r="G269">
            <v>93.4</v>
          </cell>
          <cell r="H269">
            <v>208.8</v>
          </cell>
          <cell r="I269">
            <v>6.6</v>
          </cell>
        </row>
        <row r="270">
          <cell r="A270" t="str">
            <v>Деятельность агентов, специализирующихся на оптовой торговле прочими отдельными видами товаров</v>
          </cell>
          <cell r="B270">
            <v>100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97.8</v>
          </cell>
          <cell r="H270">
            <v>0</v>
          </cell>
          <cell r="I270">
            <v>2.2000000000000002</v>
          </cell>
        </row>
        <row r="271">
          <cell r="A271" t="str">
            <v>Деятельность агентов, специализирующихся на оптовой торговле товарами, не включенными в другие группировки</v>
          </cell>
          <cell r="B271">
            <v>100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97.8</v>
          </cell>
          <cell r="H271">
            <v>0</v>
          </cell>
          <cell r="I271">
            <v>2.2000000000000002</v>
          </cell>
        </row>
        <row r="272">
          <cell r="A272" t="str">
            <v>Деятельность агентов, специализирующихся на оптовой торговле прочими товарами, не включенными в другие группировки</v>
          </cell>
          <cell r="B272">
            <v>100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97.8</v>
          </cell>
          <cell r="H272">
            <v>0</v>
          </cell>
          <cell r="I272">
            <v>2.2000000000000002</v>
          </cell>
        </row>
        <row r="273">
          <cell r="A273" t="str">
            <v>Деятельность агентов по оптовой торговле универсальным ассортиментом товаров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100</v>
          </cell>
          <cell r="I273">
            <v>100</v>
          </cell>
        </row>
        <row r="274">
          <cell r="A274" t="str">
            <v>Торговля оптовая сельскохозяйственным сырьем и живыми животными</v>
          </cell>
          <cell r="B274">
            <v>5.6</v>
          </cell>
          <cell r="C274">
            <v>5.6</v>
          </cell>
          <cell r="D274">
            <v>2.4</v>
          </cell>
          <cell r="E274">
            <v>0</v>
          </cell>
          <cell r="F274">
            <v>0</v>
          </cell>
          <cell r="G274">
            <v>43.2</v>
          </cell>
          <cell r="H274">
            <v>103.4</v>
          </cell>
          <cell r="I274">
            <v>56.8</v>
          </cell>
        </row>
        <row r="275">
          <cell r="A275" t="str">
            <v>Торговля оптовая зерном, необработанным табаком, семенами и кормами для сельскохозяйственных животных</v>
          </cell>
          <cell r="B275">
            <v>5.6</v>
          </cell>
          <cell r="C275">
            <v>5.6</v>
          </cell>
          <cell r="D275">
            <v>2.4</v>
          </cell>
          <cell r="E275">
            <v>0</v>
          </cell>
          <cell r="F275">
            <v>0</v>
          </cell>
          <cell r="G275">
            <v>43.2</v>
          </cell>
          <cell r="H275">
            <v>103.4</v>
          </cell>
          <cell r="I275">
            <v>56.8</v>
          </cell>
        </row>
        <row r="276">
          <cell r="A276" t="str">
            <v>Торговля оптовая зерном, семенами и кормами для животных</v>
          </cell>
          <cell r="B276">
            <v>5.6</v>
          </cell>
          <cell r="C276">
            <v>5.6</v>
          </cell>
          <cell r="D276">
            <v>2.4</v>
          </cell>
          <cell r="E276">
            <v>0</v>
          </cell>
          <cell r="F276">
            <v>0</v>
          </cell>
          <cell r="G276">
            <v>43.2</v>
          </cell>
          <cell r="H276">
            <v>103.4</v>
          </cell>
          <cell r="I276">
            <v>56.8</v>
          </cell>
        </row>
        <row r="277">
          <cell r="A277" t="str">
            <v>Торговля оптовая зерном</v>
          </cell>
          <cell r="B277">
            <v>5.6</v>
          </cell>
          <cell r="C277">
            <v>5.6</v>
          </cell>
          <cell r="D277">
            <v>2.4</v>
          </cell>
          <cell r="E277">
            <v>0</v>
          </cell>
          <cell r="F277">
            <v>0</v>
          </cell>
          <cell r="G277">
            <v>43.2</v>
          </cell>
          <cell r="H277">
            <v>103.4</v>
          </cell>
          <cell r="I277">
            <v>56.8</v>
          </cell>
        </row>
        <row r="278">
          <cell r="A278" t="str">
            <v>Торговля оптовая пищевыми продуктами, напитками и табачными изделиями</v>
          </cell>
          <cell r="B278">
            <v>5.0999999999999996</v>
          </cell>
          <cell r="C278">
            <v>5</v>
          </cell>
          <cell r="D278">
            <v>1.7</v>
          </cell>
          <cell r="E278">
            <v>0</v>
          </cell>
          <cell r="F278">
            <v>100</v>
          </cell>
          <cell r="G278">
            <v>49.8</v>
          </cell>
          <cell r="H278">
            <v>103.6</v>
          </cell>
          <cell r="I278">
            <v>50.2</v>
          </cell>
        </row>
        <row r="279">
          <cell r="A279" t="str">
            <v>Торговля оптовая фруктами и овощами</v>
          </cell>
          <cell r="B279">
            <v>31.5</v>
          </cell>
          <cell r="C279">
            <v>31.5</v>
          </cell>
          <cell r="D279">
            <v>0</v>
          </cell>
          <cell r="E279">
            <v>0</v>
          </cell>
          <cell r="F279">
            <v>0</v>
          </cell>
          <cell r="G279">
            <v>35.6</v>
          </cell>
          <cell r="H279">
            <v>145.9</v>
          </cell>
          <cell r="I279">
            <v>64.400000000000006</v>
          </cell>
        </row>
        <row r="280">
          <cell r="A280" t="str">
            <v>Торговля оптовая свежими овощами, фруктами и орехами</v>
          </cell>
          <cell r="B280">
            <v>31.5</v>
          </cell>
          <cell r="C280">
            <v>31.5</v>
          </cell>
          <cell r="D280">
            <v>0</v>
          </cell>
          <cell r="E280">
            <v>0</v>
          </cell>
          <cell r="F280">
            <v>0</v>
          </cell>
          <cell r="G280">
            <v>35.6</v>
          </cell>
          <cell r="H280">
            <v>145.9</v>
          </cell>
          <cell r="I280">
            <v>64.400000000000006</v>
          </cell>
        </row>
        <row r="281">
          <cell r="A281" t="str">
            <v>Торговля оптовая мясом и мясными продуктами</v>
          </cell>
          <cell r="B281">
            <v>2.7</v>
          </cell>
          <cell r="C281">
            <v>0.4</v>
          </cell>
          <cell r="D281">
            <v>21.3</v>
          </cell>
          <cell r="E281">
            <v>0</v>
          </cell>
          <cell r="F281">
            <v>0</v>
          </cell>
          <cell r="G281">
            <v>14.7</v>
          </cell>
          <cell r="H281">
            <v>80.900000000000006</v>
          </cell>
          <cell r="I281">
            <v>85.3</v>
          </cell>
        </row>
        <row r="282">
          <cell r="A282" t="str">
            <v>Торговля оптовая продуктами из мяса и мяса птицы</v>
          </cell>
          <cell r="B282">
            <v>0.5</v>
          </cell>
          <cell r="C282">
            <v>0.5</v>
          </cell>
          <cell r="D282">
            <v>0</v>
          </cell>
          <cell r="E282">
            <v>0</v>
          </cell>
          <cell r="F282">
            <v>0</v>
          </cell>
          <cell r="G282">
            <v>11.3</v>
          </cell>
          <cell r="H282">
            <v>100.5</v>
          </cell>
          <cell r="I282">
            <v>88.7</v>
          </cell>
        </row>
        <row r="283">
          <cell r="A283" t="str">
            <v>Торговля оптовая молочными продуктами, яйцами и пищевыми маслами и жирами</v>
          </cell>
          <cell r="B283">
            <v>11.4</v>
          </cell>
          <cell r="C283">
            <v>11.4</v>
          </cell>
          <cell r="D283">
            <v>0</v>
          </cell>
          <cell r="E283">
            <v>0</v>
          </cell>
          <cell r="F283">
            <v>0</v>
          </cell>
          <cell r="G283">
            <v>3</v>
          </cell>
          <cell r="H283">
            <v>112.8</v>
          </cell>
          <cell r="I283">
            <v>97</v>
          </cell>
        </row>
        <row r="284">
          <cell r="A284" t="str">
            <v>Торговля оптовая молочными продуктами</v>
          </cell>
          <cell r="B284">
            <v>11.4</v>
          </cell>
          <cell r="C284">
            <v>11.4</v>
          </cell>
          <cell r="D284">
            <v>0</v>
          </cell>
          <cell r="E284">
            <v>0</v>
          </cell>
          <cell r="F284">
            <v>0</v>
          </cell>
          <cell r="G284">
            <v>3</v>
          </cell>
          <cell r="H284">
            <v>112.8</v>
          </cell>
          <cell r="I284">
            <v>97</v>
          </cell>
        </row>
        <row r="285">
          <cell r="A285" t="str">
            <v>Торговля оптовая напитками</v>
          </cell>
          <cell r="B285">
            <v>13.2</v>
          </cell>
          <cell r="C285">
            <v>12.5</v>
          </cell>
          <cell r="D285">
            <v>9</v>
          </cell>
          <cell r="E285">
            <v>0.1</v>
          </cell>
          <cell r="F285">
            <v>100</v>
          </cell>
          <cell r="G285">
            <v>32.5</v>
          </cell>
          <cell r="H285">
            <v>104.8</v>
          </cell>
          <cell r="I285">
            <v>67.5</v>
          </cell>
        </row>
        <row r="286">
          <cell r="A286" t="str">
            <v>Торговля оптовая алкогольными напитками, включая пиво и пищевой этиловый спирт</v>
          </cell>
          <cell r="B286">
            <v>13.2</v>
          </cell>
          <cell r="C286">
            <v>12.5</v>
          </cell>
          <cell r="D286">
            <v>9</v>
          </cell>
          <cell r="E286">
            <v>0.1</v>
          </cell>
          <cell r="F286">
            <v>100</v>
          </cell>
          <cell r="G286">
            <v>32.5</v>
          </cell>
          <cell r="H286">
            <v>104.8</v>
          </cell>
          <cell r="I286">
            <v>67.5</v>
          </cell>
        </row>
        <row r="287">
          <cell r="A287" t="str">
            <v>Торговля оптовая алкогольными напитками, кроме пива и пищевого этилового спирта</v>
          </cell>
          <cell r="B287">
            <v>5.6</v>
          </cell>
          <cell r="C287">
            <v>5.6</v>
          </cell>
          <cell r="D287">
            <v>2.7</v>
          </cell>
          <cell r="E287">
            <v>0</v>
          </cell>
          <cell r="F287">
            <v>0</v>
          </cell>
          <cell r="G287">
            <v>27.1</v>
          </cell>
          <cell r="H287">
            <v>103.1</v>
          </cell>
          <cell r="I287">
            <v>72.900000000000006</v>
          </cell>
        </row>
        <row r="288">
          <cell r="A288" t="str">
            <v>Торговля оптовая пивом</v>
          </cell>
          <cell r="B288">
            <v>70.5</v>
          </cell>
          <cell r="C288">
            <v>64.900000000000006</v>
          </cell>
          <cell r="D288">
            <v>64.7</v>
          </cell>
          <cell r="E288">
            <v>0.5</v>
          </cell>
          <cell r="F288">
            <v>100</v>
          </cell>
          <cell r="G288">
            <v>73.400000000000006</v>
          </cell>
          <cell r="H288">
            <v>119.5</v>
          </cell>
          <cell r="I288">
            <v>26.6</v>
          </cell>
        </row>
        <row r="289">
          <cell r="A289" t="str">
            <v>Торговля оптовая табачными изделиями</v>
          </cell>
          <cell r="B289">
            <v>23.8</v>
          </cell>
          <cell r="C289">
            <v>21.4</v>
          </cell>
          <cell r="D289">
            <v>22.3</v>
          </cell>
          <cell r="E289">
            <v>1.3</v>
          </cell>
          <cell r="F289">
            <v>100</v>
          </cell>
          <cell r="G289">
            <v>46.8</v>
          </cell>
          <cell r="H289">
            <v>101.9</v>
          </cell>
          <cell r="I289">
            <v>53.2</v>
          </cell>
        </row>
        <row r="290">
          <cell r="A290" t="str">
            <v>Торговля оптовая сахаром, шоколадом и сахаристыми кондитерскими изделиями</v>
          </cell>
          <cell r="B290">
            <v>12.2</v>
          </cell>
          <cell r="C290">
            <v>12.2</v>
          </cell>
          <cell r="D290">
            <v>0.5</v>
          </cell>
          <cell r="E290">
            <v>0.1</v>
          </cell>
          <cell r="F290">
            <v>100</v>
          </cell>
          <cell r="G290">
            <v>67.900000000000006</v>
          </cell>
          <cell r="H290">
            <v>113.3</v>
          </cell>
          <cell r="I290">
            <v>32.1</v>
          </cell>
        </row>
        <row r="291">
          <cell r="A291" t="str">
            <v>Торговля оптовая сахаром</v>
          </cell>
          <cell r="B291">
            <v>15.3</v>
          </cell>
          <cell r="C291">
            <v>15.3</v>
          </cell>
          <cell r="D291">
            <v>0.1</v>
          </cell>
          <cell r="E291">
            <v>0.1</v>
          </cell>
          <cell r="F291">
            <v>100</v>
          </cell>
          <cell r="G291">
            <v>77.8</v>
          </cell>
          <cell r="H291">
            <v>118</v>
          </cell>
          <cell r="I291">
            <v>22.2</v>
          </cell>
        </row>
        <row r="292">
          <cell r="A292" t="str">
            <v>Торговля оптовая мучными кондитерскими изделиями</v>
          </cell>
          <cell r="B292">
            <v>0.6</v>
          </cell>
          <cell r="C292">
            <v>0.6</v>
          </cell>
          <cell r="D292">
            <v>2</v>
          </cell>
          <cell r="E292">
            <v>0</v>
          </cell>
          <cell r="F292">
            <v>0</v>
          </cell>
          <cell r="G292">
            <v>31</v>
          </cell>
          <cell r="H292">
            <v>98.7</v>
          </cell>
          <cell r="I292">
            <v>69</v>
          </cell>
        </row>
        <row r="293">
          <cell r="A293" t="str">
            <v>Торговля оптовая прочими пищевыми продуктами, включая рыбу, ракообразных и моллюсков</v>
          </cell>
          <cell r="B293">
            <v>0.5</v>
          </cell>
          <cell r="C293">
            <v>0.5</v>
          </cell>
          <cell r="D293">
            <v>0.2</v>
          </cell>
          <cell r="E293">
            <v>0</v>
          </cell>
          <cell r="F293">
            <v>0</v>
          </cell>
          <cell r="G293">
            <v>45.4</v>
          </cell>
          <cell r="H293">
            <v>100.4</v>
          </cell>
          <cell r="I293">
            <v>54.6</v>
          </cell>
        </row>
        <row r="294">
          <cell r="A294" t="str">
            <v>Торговля оптовая прочими пищевыми продуктами</v>
          </cell>
          <cell r="B294">
            <v>0.5</v>
          </cell>
          <cell r="C294">
            <v>0.5</v>
          </cell>
          <cell r="D294">
            <v>0.2</v>
          </cell>
          <cell r="E294">
            <v>0</v>
          </cell>
          <cell r="F294">
            <v>0</v>
          </cell>
          <cell r="G294">
            <v>45.4</v>
          </cell>
          <cell r="H294">
            <v>100.4</v>
          </cell>
          <cell r="I294">
            <v>54.6</v>
          </cell>
        </row>
        <row r="295">
          <cell r="A295" t="str">
            <v>Торговля оптовая гомогенизированными пищевыми продуктами, детским и диетическим питанием</v>
          </cell>
          <cell r="B295">
            <v>0.5</v>
          </cell>
          <cell r="C295">
            <v>0.5</v>
          </cell>
          <cell r="D295">
            <v>0.2</v>
          </cell>
          <cell r="E295">
            <v>0</v>
          </cell>
          <cell r="F295">
            <v>0</v>
          </cell>
          <cell r="G295">
            <v>45.4</v>
          </cell>
          <cell r="H295">
            <v>100.4</v>
          </cell>
          <cell r="I295">
            <v>54.6</v>
          </cell>
        </row>
        <row r="296">
          <cell r="A296" t="str">
            <v>Торговля оптовая непродовольственными потребительскими товарами</v>
          </cell>
          <cell r="B296">
            <v>16.8</v>
          </cell>
          <cell r="C296">
            <v>16.8</v>
          </cell>
          <cell r="D296">
            <v>0.8</v>
          </cell>
          <cell r="E296">
            <v>0.7</v>
          </cell>
          <cell r="F296">
            <v>20.3</v>
          </cell>
          <cell r="G296">
            <v>73.7</v>
          </cell>
          <cell r="H296">
            <v>119.3</v>
          </cell>
          <cell r="I296">
            <v>26.3</v>
          </cell>
        </row>
        <row r="297">
          <cell r="A297" t="str">
            <v>Торговля оптовая одеждой и обувью</v>
          </cell>
          <cell r="B297">
            <v>51.6</v>
          </cell>
          <cell r="C297">
            <v>51.6</v>
          </cell>
          <cell r="D297">
            <v>3.3</v>
          </cell>
          <cell r="E297">
            <v>0</v>
          </cell>
          <cell r="F297">
            <v>0</v>
          </cell>
          <cell r="G297">
            <v>71.3</v>
          </cell>
          <cell r="H297">
            <v>199.8</v>
          </cell>
          <cell r="I297">
            <v>28.7</v>
          </cell>
        </row>
        <row r="298">
          <cell r="A298" t="str">
            <v>Торговля оптовая одеждой</v>
          </cell>
          <cell r="B298">
            <v>51.6</v>
          </cell>
          <cell r="C298">
            <v>51.6</v>
          </cell>
          <cell r="D298">
            <v>3.3</v>
          </cell>
          <cell r="E298">
            <v>0</v>
          </cell>
          <cell r="F298">
            <v>0</v>
          </cell>
          <cell r="G298">
            <v>71.3</v>
          </cell>
          <cell r="H298">
            <v>199.8</v>
          </cell>
          <cell r="I298">
            <v>28.7</v>
          </cell>
        </row>
        <row r="299">
          <cell r="A299" t="str">
            <v>Торговля оптовая одеждой, включая спортивную, кроме нательного белья</v>
          </cell>
          <cell r="B299">
            <v>51.6</v>
          </cell>
          <cell r="C299">
            <v>51.6</v>
          </cell>
          <cell r="D299">
            <v>3.3</v>
          </cell>
          <cell r="E299">
            <v>0</v>
          </cell>
          <cell r="F299">
            <v>0</v>
          </cell>
          <cell r="G299">
            <v>71.3</v>
          </cell>
          <cell r="H299">
            <v>199.8</v>
          </cell>
          <cell r="I299">
            <v>28.7</v>
          </cell>
        </row>
        <row r="300">
          <cell r="A300" t="str">
            <v>Торговля оптовая бытовыми электротоварами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27.7</v>
          </cell>
          <cell r="H300">
            <v>100</v>
          </cell>
          <cell r="I300">
            <v>72.3</v>
          </cell>
        </row>
        <row r="301">
          <cell r="A301" t="str">
            <v>Торговля оптовая электрической бытовой техникой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27.7</v>
          </cell>
          <cell r="H301">
            <v>100</v>
          </cell>
          <cell r="I301">
            <v>72.3</v>
          </cell>
        </row>
        <row r="302">
          <cell r="A302" t="str">
            <v>Торговля оптовая изделиями из керамики и стекла и чистящими средствами</v>
          </cell>
          <cell r="B302">
            <v>7.2</v>
          </cell>
          <cell r="C302">
            <v>7.2</v>
          </cell>
          <cell r="D302">
            <v>0</v>
          </cell>
          <cell r="E302">
            <v>0</v>
          </cell>
          <cell r="F302">
            <v>0</v>
          </cell>
          <cell r="G302">
            <v>43</v>
          </cell>
          <cell r="H302">
            <v>107.8</v>
          </cell>
          <cell r="I302">
            <v>57</v>
          </cell>
        </row>
        <row r="303">
          <cell r="A303" t="str">
            <v>Торговля оптовая чистящими средствами</v>
          </cell>
          <cell r="B303">
            <v>7.2</v>
          </cell>
          <cell r="C303">
            <v>7.2</v>
          </cell>
          <cell r="D303">
            <v>0</v>
          </cell>
          <cell r="E303">
            <v>0</v>
          </cell>
          <cell r="F303">
            <v>0</v>
          </cell>
          <cell r="G303">
            <v>43</v>
          </cell>
          <cell r="H303">
            <v>107.8</v>
          </cell>
          <cell r="I303">
            <v>57</v>
          </cell>
        </row>
        <row r="304">
          <cell r="A304" t="str">
            <v>Торговля оптовая парфюмерными и косметическими товарами</v>
          </cell>
          <cell r="B304">
            <v>29.1</v>
          </cell>
          <cell r="C304">
            <v>29.1</v>
          </cell>
          <cell r="D304">
            <v>1.1000000000000001</v>
          </cell>
          <cell r="E304">
            <v>1.1000000000000001</v>
          </cell>
          <cell r="F304">
            <v>47.7</v>
          </cell>
          <cell r="G304">
            <v>56.2</v>
          </cell>
          <cell r="H304">
            <v>139.5</v>
          </cell>
          <cell r="I304">
            <v>43.8</v>
          </cell>
        </row>
        <row r="305">
          <cell r="A305" t="str">
            <v>Торговля оптовая мебелью, коврами и осветительным оборудованием</v>
          </cell>
          <cell r="B305">
            <v>17.2</v>
          </cell>
          <cell r="C305">
            <v>17.2</v>
          </cell>
          <cell r="D305">
            <v>45.2</v>
          </cell>
          <cell r="E305">
            <v>45.2</v>
          </cell>
          <cell r="F305">
            <v>0</v>
          </cell>
          <cell r="G305">
            <v>42.9</v>
          </cell>
          <cell r="H305">
            <v>66.2</v>
          </cell>
          <cell r="I305">
            <v>57.1</v>
          </cell>
        </row>
        <row r="306">
          <cell r="A306" t="str">
            <v>Торговля оптовая прочими бытовыми товарами</v>
          </cell>
          <cell r="B306">
            <v>8.6</v>
          </cell>
          <cell r="C306">
            <v>8.6</v>
          </cell>
          <cell r="D306">
            <v>0</v>
          </cell>
          <cell r="E306">
            <v>0</v>
          </cell>
          <cell r="F306">
            <v>0</v>
          </cell>
          <cell r="G306">
            <v>89.8</v>
          </cell>
          <cell r="H306">
            <v>109.4</v>
          </cell>
          <cell r="I306">
            <v>10.199999999999999</v>
          </cell>
        </row>
        <row r="307">
          <cell r="A307" t="str">
            <v>Торговля оптовая книгами, газетами и журналами, писчебумажными и канцелярскими товарами</v>
          </cell>
          <cell r="B307">
            <v>44</v>
          </cell>
          <cell r="C307">
            <v>44</v>
          </cell>
          <cell r="D307">
            <v>0</v>
          </cell>
          <cell r="E307">
            <v>0</v>
          </cell>
          <cell r="F307">
            <v>0</v>
          </cell>
          <cell r="G307">
            <v>64.099999999999994</v>
          </cell>
          <cell r="H307">
            <v>178.7</v>
          </cell>
          <cell r="I307">
            <v>35.9</v>
          </cell>
        </row>
        <row r="308">
          <cell r="A308" t="str">
            <v>Торговля оптовая писчебумажными и канцелярскими товарами</v>
          </cell>
          <cell r="B308">
            <v>59.7</v>
          </cell>
          <cell r="C308">
            <v>59.7</v>
          </cell>
          <cell r="D308">
            <v>0</v>
          </cell>
          <cell r="E308">
            <v>0</v>
          </cell>
          <cell r="F308">
            <v>0</v>
          </cell>
          <cell r="G308">
            <v>72.2</v>
          </cell>
          <cell r="H308">
            <v>247.9</v>
          </cell>
          <cell r="I308">
            <v>27.8</v>
          </cell>
        </row>
        <row r="309">
          <cell r="A309" t="str">
            <v>Торговля оптовая прочими потребительскими товарами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96</v>
          </cell>
          <cell r="H309">
            <v>100</v>
          </cell>
          <cell r="I309">
            <v>4</v>
          </cell>
        </row>
        <row r="310">
          <cell r="A310" t="str">
            <v>Торговля оптовая играми и игрушками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96</v>
          </cell>
          <cell r="H310">
            <v>100</v>
          </cell>
          <cell r="I310">
            <v>4</v>
          </cell>
        </row>
        <row r="311">
          <cell r="A311" t="str">
            <v>Торговля оптовая информационным и коммуникационным оборудованием</v>
          </cell>
          <cell r="B311">
            <v>0.8</v>
          </cell>
          <cell r="C311">
            <v>0.8</v>
          </cell>
          <cell r="D311">
            <v>1.3</v>
          </cell>
          <cell r="E311">
            <v>0</v>
          </cell>
          <cell r="F311">
            <v>0</v>
          </cell>
          <cell r="G311">
            <v>69.400000000000006</v>
          </cell>
          <cell r="H311">
            <v>99.5</v>
          </cell>
          <cell r="I311">
            <v>30.6</v>
          </cell>
        </row>
        <row r="312">
          <cell r="A312" t="str">
            <v>Торговля оптовая компьютерами, периферийными устройствами к компьютерам и программным обеспечением</v>
          </cell>
          <cell r="B312">
            <v>0.8</v>
          </cell>
          <cell r="C312">
            <v>0.8</v>
          </cell>
          <cell r="D312">
            <v>1.3</v>
          </cell>
          <cell r="E312">
            <v>0</v>
          </cell>
          <cell r="F312">
            <v>0</v>
          </cell>
          <cell r="G312">
            <v>69.400000000000006</v>
          </cell>
          <cell r="H312">
            <v>99.5</v>
          </cell>
          <cell r="I312">
            <v>30.6</v>
          </cell>
        </row>
        <row r="313">
          <cell r="A313" t="str">
            <v>Торговля оптовая прочими машинами, оборудованием и принадлежностями</v>
          </cell>
          <cell r="B313">
            <v>48.8</v>
          </cell>
          <cell r="C313">
            <v>29.5</v>
          </cell>
          <cell r="D313">
            <v>37.200000000000003</v>
          </cell>
          <cell r="E313">
            <v>0</v>
          </cell>
          <cell r="F313">
            <v>0</v>
          </cell>
          <cell r="G313">
            <v>72.7</v>
          </cell>
          <cell r="H313">
            <v>122.6</v>
          </cell>
          <cell r="I313">
            <v>27.3</v>
          </cell>
        </row>
        <row r="314">
          <cell r="A314" t="str">
            <v>Торговля оптовая машинами, оборудованием и инструментами для сельского хозяйства</v>
          </cell>
          <cell r="B314">
            <v>49.9</v>
          </cell>
          <cell r="C314">
            <v>0.1</v>
          </cell>
          <cell r="D314">
            <v>27</v>
          </cell>
          <cell r="E314">
            <v>0</v>
          </cell>
          <cell r="F314">
            <v>0</v>
          </cell>
          <cell r="G314">
            <v>76.400000000000006</v>
          </cell>
          <cell r="H314">
            <v>145.69999999999999</v>
          </cell>
          <cell r="I314">
            <v>23.6</v>
          </cell>
        </row>
        <row r="315">
          <cell r="A315" t="str">
            <v>Торговля оптовая сельскохозяйственными и лесохозяйственными машинами, оборудованием и инструментами, включая тракторы</v>
          </cell>
          <cell r="B315">
            <v>49.9</v>
          </cell>
          <cell r="C315">
            <v>0.1</v>
          </cell>
          <cell r="D315">
            <v>27</v>
          </cell>
          <cell r="E315">
            <v>0</v>
          </cell>
          <cell r="F315">
            <v>0</v>
          </cell>
          <cell r="G315">
            <v>76.400000000000006</v>
          </cell>
          <cell r="H315">
            <v>145.69999999999999</v>
          </cell>
          <cell r="I315">
            <v>23.6</v>
          </cell>
        </row>
        <row r="316">
          <cell r="A316" t="str">
            <v>Торговля оптовая прочими машинами и оборудованием</v>
          </cell>
          <cell r="B316">
            <v>48</v>
          </cell>
          <cell r="C316">
            <v>48</v>
          </cell>
          <cell r="D316">
            <v>42.1</v>
          </cell>
          <cell r="E316">
            <v>0</v>
          </cell>
          <cell r="F316">
            <v>0</v>
          </cell>
          <cell r="G316">
            <v>70.3</v>
          </cell>
          <cell r="H316">
            <v>111.4</v>
          </cell>
          <cell r="I316">
            <v>29.7</v>
          </cell>
        </row>
        <row r="317">
          <cell r="A317" t="str">
            <v>Торговля оптовая производственным электротехническим оборудованием, машинами, аппаратурой и материалами</v>
          </cell>
          <cell r="B317">
            <v>92</v>
          </cell>
          <cell r="C317">
            <v>92</v>
          </cell>
          <cell r="D317">
            <v>97.1</v>
          </cell>
          <cell r="E317">
            <v>0</v>
          </cell>
          <cell r="F317">
            <v>0</v>
          </cell>
          <cell r="G317">
            <v>44.9</v>
          </cell>
          <cell r="H317">
            <v>36.5</v>
          </cell>
          <cell r="I317">
            <v>55.1</v>
          </cell>
        </row>
        <row r="318">
          <cell r="A318" t="str">
            <v>Торговля оптовая прочими машинами, приборами, аппаратурой и оборудованием общепромышленного и специального назначения</v>
          </cell>
          <cell r="B318">
            <v>40.799999999999997</v>
          </cell>
          <cell r="C318">
            <v>40.799999999999997</v>
          </cell>
          <cell r="D318">
            <v>0.2</v>
          </cell>
          <cell r="E318">
            <v>0</v>
          </cell>
          <cell r="F318">
            <v>0</v>
          </cell>
          <cell r="G318">
            <v>74.400000000000006</v>
          </cell>
          <cell r="H318">
            <v>168.5</v>
          </cell>
          <cell r="I318">
            <v>25.6</v>
          </cell>
        </row>
        <row r="319">
          <cell r="A319" t="str">
            <v>Торговля оптовая специализированная прочая</v>
          </cell>
          <cell r="B319">
            <v>0.5</v>
          </cell>
          <cell r="C319">
            <v>0.5</v>
          </cell>
          <cell r="D319">
            <v>1.4</v>
          </cell>
          <cell r="E319">
            <v>0.2</v>
          </cell>
          <cell r="F319">
            <v>96.8</v>
          </cell>
          <cell r="G319">
            <v>7.2</v>
          </cell>
          <cell r="H319">
            <v>99.1</v>
          </cell>
          <cell r="I319">
            <v>92.8</v>
          </cell>
        </row>
        <row r="320">
          <cell r="A320" t="str">
            <v>Торговля оптовая твердым, жидким и газообразным топливом и подобными продуктами</v>
          </cell>
          <cell r="B320">
            <v>0.5</v>
          </cell>
          <cell r="C320">
            <v>0.5</v>
          </cell>
          <cell r="D320">
            <v>1.4</v>
          </cell>
          <cell r="E320">
            <v>0.2</v>
          </cell>
          <cell r="F320">
            <v>96.8</v>
          </cell>
          <cell r="G320">
            <v>7</v>
          </cell>
          <cell r="H320">
            <v>99.1</v>
          </cell>
          <cell r="I320">
            <v>93</v>
          </cell>
        </row>
        <row r="321">
          <cell r="A321" t="str">
            <v>Торговля оптовая природным (естественным) газом</v>
          </cell>
          <cell r="B321">
            <v>0.5</v>
          </cell>
          <cell r="C321">
            <v>0.5</v>
          </cell>
          <cell r="D321">
            <v>1.4</v>
          </cell>
          <cell r="E321">
            <v>0.2</v>
          </cell>
          <cell r="F321">
            <v>96.8</v>
          </cell>
          <cell r="G321">
            <v>7</v>
          </cell>
          <cell r="H321">
            <v>99.1</v>
          </cell>
          <cell r="I321">
            <v>93</v>
          </cell>
        </row>
        <row r="322">
          <cell r="A322" t="str">
            <v>Торговля оптовая металлами и металлическими рудами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49.6</v>
          </cell>
          <cell r="H322">
            <v>100</v>
          </cell>
          <cell r="I322">
            <v>50.4</v>
          </cell>
        </row>
        <row r="323">
          <cell r="A323" t="str">
            <v>Торговля оптовая металлами в первичных формах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49.6</v>
          </cell>
          <cell r="H323">
            <v>100</v>
          </cell>
          <cell r="I323">
            <v>50.4</v>
          </cell>
        </row>
        <row r="324">
          <cell r="A324" t="str">
            <v>Торговля оптовая черными металлами в первичных формах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49.6</v>
          </cell>
          <cell r="H324">
            <v>100</v>
          </cell>
          <cell r="I324">
            <v>50.4</v>
          </cell>
        </row>
        <row r="325">
          <cell r="A325" t="str">
            <v>Торговля оптовая лесоматериалами, строительными материалами и санитарно-техническим оборудованием</v>
          </cell>
          <cell r="B325">
            <v>0</v>
          </cell>
          <cell r="C325">
            <v>0</v>
          </cell>
          <cell r="D325">
            <v>3.5</v>
          </cell>
          <cell r="E325">
            <v>0.1</v>
          </cell>
          <cell r="F325">
            <v>100</v>
          </cell>
          <cell r="G325">
            <v>59.2</v>
          </cell>
          <cell r="H325">
            <v>96.5</v>
          </cell>
          <cell r="I325">
            <v>40.799999999999997</v>
          </cell>
        </row>
        <row r="326">
          <cell r="A326" t="str">
            <v>Торговля оптовая прочими строительными материалами и изделиями</v>
          </cell>
          <cell r="B326">
            <v>0</v>
          </cell>
          <cell r="C326">
            <v>0</v>
          </cell>
          <cell r="D326">
            <v>3.5</v>
          </cell>
          <cell r="E326">
            <v>0.1</v>
          </cell>
          <cell r="F326">
            <v>100</v>
          </cell>
          <cell r="G326">
            <v>59.2</v>
          </cell>
          <cell r="H326">
            <v>96.5</v>
          </cell>
          <cell r="I326">
            <v>40.799999999999997</v>
          </cell>
        </row>
        <row r="327">
          <cell r="A327" t="str">
            <v>Торговля оптовая скобяными изделиями, водопроводным и отопительным оборудованием и принадлежностями</v>
          </cell>
          <cell r="B327">
            <v>0</v>
          </cell>
          <cell r="C327">
            <v>0</v>
          </cell>
          <cell r="D327">
            <v>56.6</v>
          </cell>
          <cell r="E327">
            <v>0</v>
          </cell>
          <cell r="F327">
            <v>0</v>
          </cell>
          <cell r="G327">
            <v>12.8</v>
          </cell>
          <cell r="H327">
            <v>43.4</v>
          </cell>
          <cell r="I327">
            <v>87.2</v>
          </cell>
        </row>
        <row r="328">
          <cell r="A328" t="str">
            <v>Торговля оптовая водопроводным и отопительным оборудованием и санитарно-технической арматурой</v>
          </cell>
          <cell r="B328">
            <v>0</v>
          </cell>
          <cell r="C328">
            <v>0</v>
          </cell>
          <cell r="D328">
            <v>56.6</v>
          </cell>
          <cell r="E328">
            <v>0</v>
          </cell>
          <cell r="F328">
            <v>0</v>
          </cell>
          <cell r="G328">
            <v>12.8</v>
          </cell>
          <cell r="H328">
            <v>43.4</v>
          </cell>
          <cell r="I328">
            <v>87.2</v>
          </cell>
        </row>
        <row r="329">
          <cell r="A329" t="str">
            <v>Торговля оптовая химическими продуктами</v>
          </cell>
          <cell r="B329">
            <v>19.600000000000001</v>
          </cell>
          <cell r="C329">
            <v>18.8</v>
          </cell>
          <cell r="D329">
            <v>1.4</v>
          </cell>
          <cell r="E329">
            <v>0</v>
          </cell>
          <cell r="F329">
            <v>0</v>
          </cell>
          <cell r="G329">
            <v>62.1</v>
          </cell>
          <cell r="H329">
            <v>122.7</v>
          </cell>
          <cell r="I329">
            <v>37.9</v>
          </cell>
        </row>
        <row r="330">
          <cell r="A330" t="str">
            <v>Торговля оптовая удобрениями и агрохимическими продуктами</v>
          </cell>
          <cell r="B330">
            <v>19.600000000000001</v>
          </cell>
          <cell r="C330">
            <v>18.8</v>
          </cell>
          <cell r="D330">
            <v>1.4</v>
          </cell>
          <cell r="E330">
            <v>0</v>
          </cell>
          <cell r="F330">
            <v>0</v>
          </cell>
          <cell r="G330">
            <v>62.1</v>
          </cell>
          <cell r="H330">
            <v>122.7</v>
          </cell>
          <cell r="I330">
            <v>37.9</v>
          </cell>
        </row>
        <row r="331">
          <cell r="A331" t="str">
            <v>Торговля оптовая неспециализированная</v>
          </cell>
          <cell r="B331">
            <v>23.5</v>
          </cell>
          <cell r="C331">
            <v>23.5</v>
          </cell>
          <cell r="D331">
            <v>0</v>
          </cell>
          <cell r="E331">
            <v>0</v>
          </cell>
          <cell r="F331">
            <v>0</v>
          </cell>
          <cell r="G331">
            <v>47.8</v>
          </cell>
          <cell r="H331">
            <v>130.69999999999999</v>
          </cell>
          <cell r="I331">
            <v>52.2</v>
          </cell>
        </row>
        <row r="332">
          <cell r="A332" t="str">
            <v>Торговля оптовая неспециализированная</v>
          </cell>
          <cell r="B332">
            <v>23.5</v>
          </cell>
          <cell r="C332">
            <v>23.5</v>
          </cell>
          <cell r="D332">
            <v>0</v>
          </cell>
          <cell r="E332">
            <v>0</v>
          </cell>
          <cell r="F332">
            <v>0</v>
          </cell>
          <cell r="G332">
            <v>47.8</v>
          </cell>
          <cell r="H332">
            <v>130.69999999999999</v>
          </cell>
          <cell r="I332">
            <v>52.2</v>
          </cell>
        </row>
        <row r="333">
          <cell r="A333" t="str">
            <v>Торговля розничная, кроме торговли автотранспортными средствами и мотоциклами</v>
          </cell>
          <cell r="B333">
            <v>21.8</v>
          </cell>
          <cell r="C333">
            <v>19.7</v>
          </cell>
          <cell r="D333">
            <v>5.3</v>
          </cell>
          <cell r="E333">
            <v>0.9</v>
          </cell>
          <cell r="F333">
            <v>84.6</v>
          </cell>
          <cell r="G333">
            <v>62</v>
          </cell>
          <cell r="H333">
            <v>121.1</v>
          </cell>
          <cell r="I333">
            <v>38</v>
          </cell>
        </row>
        <row r="334">
          <cell r="A334" t="str">
            <v>Торговля розничная в неспециализированных магазинах</v>
          </cell>
          <cell r="B334">
            <v>13.5</v>
          </cell>
          <cell r="C334">
            <v>11.8</v>
          </cell>
          <cell r="D334">
            <v>6.6</v>
          </cell>
          <cell r="E334">
            <v>1</v>
          </cell>
          <cell r="F334">
            <v>92.6</v>
          </cell>
          <cell r="G334">
            <v>65.5</v>
          </cell>
          <cell r="H334">
            <v>107.9</v>
          </cell>
          <cell r="I334">
            <v>34.5</v>
          </cell>
        </row>
        <row r="335">
          <cell r="A335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335">
            <v>12.4</v>
          </cell>
          <cell r="C335">
            <v>10.8</v>
          </cell>
          <cell r="D335">
            <v>6.7</v>
          </cell>
          <cell r="E335">
            <v>1</v>
          </cell>
          <cell r="F335">
            <v>92.6</v>
          </cell>
          <cell r="G335">
            <v>65.5</v>
          </cell>
          <cell r="H335">
            <v>106.5</v>
          </cell>
          <cell r="I335">
            <v>34.5</v>
          </cell>
        </row>
        <row r="336">
          <cell r="A336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336">
            <v>12.4</v>
          </cell>
          <cell r="C336">
            <v>10.8</v>
          </cell>
          <cell r="D336">
            <v>6.7</v>
          </cell>
          <cell r="E336">
            <v>1</v>
          </cell>
          <cell r="F336">
            <v>92.6</v>
          </cell>
          <cell r="G336">
            <v>65.5</v>
          </cell>
          <cell r="H336">
            <v>106.5</v>
          </cell>
          <cell r="I336">
            <v>34.5</v>
          </cell>
        </row>
        <row r="337">
          <cell r="A337" t="str">
            <v>Торговля розничная прочая в неспециализированных магазинах</v>
          </cell>
          <cell r="B337">
            <v>43.3</v>
          </cell>
          <cell r="C337">
            <v>38.200000000000003</v>
          </cell>
          <cell r="D337">
            <v>4.8</v>
          </cell>
          <cell r="E337">
            <v>0</v>
          </cell>
          <cell r="F337">
            <v>0</v>
          </cell>
          <cell r="G337">
            <v>65.2</v>
          </cell>
          <cell r="H337">
            <v>167.8</v>
          </cell>
          <cell r="I337">
            <v>34.799999999999997</v>
          </cell>
        </row>
        <row r="338">
          <cell r="A338" t="str">
            <v>Торговля розничная пищевыми продуктами, напитками и табачными изделиями в специализированных магазинах</v>
          </cell>
          <cell r="B338">
            <v>2.2999999999999998</v>
          </cell>
          <cell r="C338">
            <v>2.2999999999999998</v>
          </cell>
          <cell r="D338">
            <v>0</v>
          </cell>
          <cell r="E338">
            <v>0</v>
          </cell>
          <cell r="F338">
            <v>0</v>
          </cell>
          <cell r="G338">
            <v>73.7</v>
          </cell>
          <cell r="H338">
            <v>102.4</v>
          </cell>
          <cell r="I338">
            <v>26.3</v>
          </cell>
        </row>
        <row r="339">
          <cell r="A339" t="str">
            <v>Торговля розничная фруктами и овощами в специализированных магазинах</v>
          </cell>
          <cell r="B339">
            <v>1.6</v>
          </cell>
          <cell r="C339">
            <v>1.6</v>
          </cell>
          <cell r="D339">
            <v>0</v>
          </cell>
          <cell r="E339">
            <v>0</v>
          </cell>
          <cell r="F339">
            <v>0</v>
          </cell>
          <cell r="G339">
            <v>64.3</v>
          </cell>
          <cell r="H339">
            <v>101.6</v>
          </cell>
          <cell r="I339">
            <v>35.700000000000003</v>
          </cell>
        </row>
        <row r="340">
          <cell r="A340" t="str">
            <v>Торговля розничная напитками в специализированных магазинах</v>
          </cell>
          <cell r="B340">
            <v>2.9</v>
          </cell>
          <cell r="C340">
            <v>2.9</v>
          </cell>
          <cell r="D340">
            <v>0</v>
          </cell>
          <cell r="E340">
            <v>0</v>
          </cell>
          <cell r="F340">
            <v>0</v>
          </cell>
          <cell r="G340">
            <v>80.5</v>
          </cell>
          <cell r="H340">
            <v>103</v>
          </cell>
          <cell r="I340">
            <v>19.5</v>
          </cell>
        </row>
        <row r="341">
          <cell r="A341" t="str">
            <v>Торговля розничная алкогольными напитками, включая пиво, в специализированных магазинах</v>
          </cell>
          <cell r="B341">
            <v>2.9</v>
          </cell>
          <cell r="C341">
            <v>2.9</v>
          </cell>
          <cell r="D341">
            <v>0</v>
          </cell>
          <cell r="E341">
            <v>0</v>
          </cell>
          <cell r="F341">
            <v>0</v>
          </cell>
          <cell r="G341">
            <v>80.5</v>
          </cell>
          <cell r="H341">
            <v>103</v>
          </cell>
          <cell r="I341">
            <v>19.5</v>
          </cell>
        </row>
        <row r="342">
          <cell r="A342" t="str">
            <v>Торговля розничная моторным топливом в специализированных магазинах</v>
          </cell>
          <cell r="B342">
            <v>6.9</v>
          </cell>
          <cell r="C342">
            <v>2.6</v>
          </cell>
          <cell r="D342">
            <v>1.7</v>
          </cell>
          <cell r="E342">
            <v>0.7</v>
          </cell>
          <cell r="F342">
            <v>51</v>
          </cell>
          <cell r="G342">
            <v>38.5</v>
          </cell>
          <cell r="H342">
            <v>105.5</v>
          </cell>
          <cell r="I342">
            <v>61.5</v>
          </cell>
        </row>
        <row r="343">
          <cell r="A343" t="str">
            <v>Торговля розничная моторным топливом в специализированных магазинах</v>
          </cell>
          <cell r="B343">
            <v>6.9</v>
          </cell>
          <cell r="C343">
            <v>2.6</v>
          </cell>
          <cell r="D343">
            <v>1.7</v>
          </cell>
          <cell r="E343">
            <v>0.7</v>
          </cell>
          <cell r="F343">
            <v>51</v>
          </cell>
          <cell r="G343">
            <v>38.5</v>
          </cell>
          <cell r="H343">
            <v>105.5</v>
          </cell>
          <cell r="I343">
            <v>61.5</v>
          </cell>
        </row>
        <row r="344">
          <cell r="A344" t="str">
            <v>Торговля розничная информационным и коммуникационным оборудованием в специализированных магазинах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17.3</v>
          </cell>
          <cell r="H344">
            <v>100</v>
          </cell>
          <cell r="I344">
            <v>82.7</v>
          </cell>
        </row>
        <row r="345">
          <cell r="A345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17.3</v>
          </cell>
          <cell r="H345">
            <v>100</v>
          </cell>
          <cell r="I345">
            <v>82.7</v>
          </cell>
        </row>
        <row r="346">
          <cell r="A346" t="str">
            <v>Торговля розничная прочими бытовыми изделиями в специализированных магазинах</v>
          </cell>
          <cell r="B346">
            <v>81.900000000000006</v>
          </cell>
          <cell r="C346">
            <v>81.3</v>
          </cell>
          <cell r="D346">
            <v>4.5999999999999996</v>
          </cell>
          <cell r="E346">
            <v>2.2000000000000002</v>
          </cell>
          <cell r="F346">
            <v>86.7</v>
          </cell>
          <cell r="G346">
            <v>85.9</v>
          </cell>
          <cell r="H346">
            <v>526.1</v>
          </cell>
          <cell r="I346">
            <v>14.1</v>
          </cell>
        </row>
        <row r="347">
          <cell r="A347" t="str">
            <v>Торговля розничная бытовыми электротоварами в специализированных магазинах</v>
          </cell>
          <cell r="B347">
            <v>8.4</v>
          </cell>
          <cell r="C347">
            <v>8.4</v>
          </cell>
          <cell r="D347">
            <v>4.5</v>
          </cell>
          <cell r="E347">
            <v>2.4</v>
          </cell>
          <cell r="F347">
            <v>86.7</v>
          </cell>
          <cell r="G347">
            <v>29.4</v>
          </cell>
          <cell r="H347">
            <v>104.3</v>
          </cell>
          <cell r="I347">
            <v>70.599999999999994</v>
          </cell>
        </row>
        <row r="348">
          <cell r="A348" t="str">
            <v>Торговля розничная мебелью, осветительными приборами и прочими бытовыми изделиями в специализированных магазинах</v>
          </cell>
          <cell r="B348">
            <v>98.7</v>
          </cell>
          <cell r="C348">
            <v>98</v>
          </cell>
          <cell r="D348">
            <v>6.5</v>
          </cell>
          <cell r="E348">
            <v>0</v>
          </cell>
          <cell r="F348">
            <v>0</v>
          </cell>
          <cell r="G348">
            <v>98.8</v>
          </cell>
          <cell r="H348">
            <v>7189.6</v>
          </cell>
          <cell r="I348">
            <v>1.2</v>
          </cell>
        </row>
        <row r="349">
          <cell r="A349" t="str">
            <v>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B349">
            <v>7.2</v>
          </cell>
          <cell r="C349">
            <v>7.2</v>
          </cell>
          <cell r="D349">
            <v>6.5</v>
          </cell>
          <cell r="E349">
            <v>0</v>
          </cell>
          <cell r="F349">
            <v>0</v>
          </cell>
          <cell r="G349">
            <v>66.400000000000006</v>
          </cell>
          <cell r="H349">
            <v>100.7</v>
          </cell>
          <cell r="I349">
            <v>33.6</v>
          </cell>
        </row>
        <row r="350">
          <cell r="A350" t="str">
            <v>Торговля розничная товарами культурно-развлекательного назначения в специализированных магазинах</v>
          </cell>
          <cell r="B350">
            <v>2.9</v>
          </cell>
          <cell r="C350">
            <v>2.9</v>
          </cell>
          <cell r="D350">
            <v>1.1000000000000001</v>
          </cell>
          <cell r="E350">
            <v>0</v>
          </cell>
          <cell r="F350">
            <v>0</v>
          </cell>
          <cell r="G350">
            <v>51.5</v>
          </cell>
          <cell r="H350">
            <v>101.8</v>
          </cell>
          <cell r="I350">
            <v>48.5</v>
          </cell>
        </row>
        <row r="351">
          <cell r="A351" t="str">
            <v>Торговля розничная газетами и канцелярскими товарами в специализированных магазинах</v>
          </cell>
          <cell r="B351">
            <v>0</v>
          </cell>
          <cell r="C351">
            <v>0</v>
          </cell>
          <cell r="D351">
            <v>1.1000000000000001</v>
          </cell>
          <cell r="E351">
            <v>0</v>
          </cell>
          <cell r="F351">
            <v>0</v>
          </cell>
          <cell r="G351">
            <v>50.2</v>
          </cell>
          <cell r="H351">
            <v>98.9</v>
          </cell>
          <cell r="I351">
            <v>49.8</v>
          </cell>
        </row>
        <row r="352">
          <cell r="A352" t="str">
            <v>Торговля розничная газетами и журналами в специализированных магазинах</v>
          </cell>
          <cell r="B352">
            <v>0</v>
          </cell>
          <cell r="C352">
            <v>0</v>
          </cell>
          <cell r="D352">
            <v>1.1000000000000001</v>
          </cell>
          <cell r="E352">
            <v>0</v>
          </cell>
          <cell r="F352">
            <v>0</v>
          </cell>
          <cell r="G352">
            <v>50.2</v>
          </cell>
          <cell r="H352">
            <v>98.9</v>
          </cell>
          <cell r="I352">
            <v>49.8</v>
          </cell>
        </row>
        <row r="353">
          <cell r="A353" t="str">
            <v>Торговля розничная играми и игрушками в специализированных магазинах</v>
          </cell>
          <cell r="B353">
            <v>100</v>
          </cell>
          <cell r="C353">
            <v>100</v>
          </cell>
          <cell r="D353">
            <v>0</v>
          </cell>
          <cell r="E353">
            <v>0</v>
          </cell>
          <cell r="F353">
            <v>0</v>
          </cell>
          <cell r="G353">
            <v>95</v>
          </cell>
          <cell r="H353">
            <v>0</v>
          </cell>
          <cell r="I353">
            <v>5</v>
          </cell>
        </row>
        <row r="354">
          <cell r="A354" t="str">
            <v>Торговля розничная прочими товарами в специализированных магазинах</v>
          </cell>
          <cell r="B354">
            <v>21.8</v>
          </cell>
          <cell r="C354">
            <v>21.8</v>
          </cell>
          <cell r="D354">
            <v>5.7</v>
          </cell>
          <cell r="E354">
            <v>1.5</v>
          </cell>
          <cell r="F354">
            <v>81</v>
          </cell>
          <cell r="G354">
            <v>41.5</v>
          </cell>
          <cell r="H354">
            <v>120.6</v>
          </cell>
          <cell r="I354">
            <v>58.5</v>
          </cell>
        </row>
        <row r="355">
          <cell r="A355" t="str">
            <v>Торговля розничная одеждой в специализированных магазинах</v>
          </cell>
          <cell r="B355">
            <v>27.1</v>
          </cell>
          <cell r="C355">
            <v>27.1</v>
          </cell>
          <cell r="D355">
            <v>3.6</v>
          </cell>
          <cell r="E355">
            <v>0.9</v>
          </cell>
          <cell r="F355">
            <v>76</v>
          </cell>
          <cell r="G355">
            <v>46.1</v>
          </cell>
          <cell r="H355">
            <v>132.30000000000001</v>
          </cell>
          <cell r="I355">
            <v>53.9</v>
          </cell>
        </row>
        <row r="356">
          <cell r="A356" t="str">
            <v>Торговля розничная мужской, женской и детской одеждой в специализированных магазинах</v>
          </cell>
          <cell r="B356">
            <v>12.4</v>
          </cell>
          <cell r="C356">
            <v>12.4</v>
          </cell>
          <cell r="D356">
            <v>3.7</v>
          </cell>
          <cell r="E356">
            <v>0.5</v>
          </cell>
          <cell r="F356">
            <v>74.2</v>
          </cell>
          <cell r="G356">
            <v>39.9</v>
          </cell>
          <cell r="H356">
            <v>109.9</v>
          </cell>
          <cell r="I356">
            <v>60.1</v>
          </cell>
        </row>
        <row r="357">
          <cell r="A357" t="str">
            <v>Торговля розничная обувью и изделиями из кожи в специализированных магазинах</v>
          </cell>
          <cell r="B357">
            <v>19.7</v>
          </cell>
          <cell r="C357">
            <v>19.7</v>
          </cell>
          <cell r="D357">
            <v>1.2</v>
          </cell>
          <cell r="E357">
            <v>1.2</v>
          </cell>
          <cell r="F357">
            <v>100</v>
          </cell>
          <cell r="G357">
            <v>57</v>
          </cell>
          <cell r="H357">
            <v>123</v>
          </cell>
          <cell r="I357">
            <v>43</v>
          </cell>
        </row>
        <row r="358">
          <cell r="A358" t="str">
            <v>Торговля розничная обувью в специализированных магазинах</v>
          </cell>
          <cell r="B358">
            <v>0</v>
          </cell>
          <cell r="C358">
            <v>0</v>
          </cell>
          <cell r="D358">
            <v>1.5</v>
          </cell>
          <cell r="E358">
            <v>1.5</v>
          </cell>
          <cell r="F358">
            <v>100</v>
          </cell>
          <cell r="G358">
            <v>50</v>
          </cell>
          <cell r="H358">
            <v>98.5</v>
          </cell>
          <cell r="I358">
            <v>50</v>
          </cell>
        </row>
        <row r="359">
          <cell r="A359" t="str">
            <v>Торговля розничная изделиями из кожи и дорожными принадлежностями в специализированных магазинах</v>
          </cell>
          <cell r="B359">
            <v>57.4</v>
          </cell>
          <cell r="C359">
            <v>57.4</v>
          </cell>
          <cell r="D359">
            <v>0</v>
          </cell>
          <cell r="E359">
            <v>0</v>
          </cell>
          <cell r="F359">
            <v>0</v>
          </cell>
          <cell r="G359">
            <v>70.400000000000006</v>
          </cell>
          <cell r="H359">
            <v>234.5</v>
          </cell>
          <cell r="I359">
            <v>29.6</v>
          </cell>
        </row>
        <row r="360">
          <cell r="A360" t="str">
            <v>Торговля розничная лекарственными средствами в специализированных магазинах (аптеках)</v>
          </cell>
          <cell r="B360">
            <v>2.9</v>
          </cell>
          <cell r="C360">
            <v>2.9</v>
          </cell>
          <cell r="D360">
            <v>10.1</v>
          </cell>
          <cell r="E360">
            <v>0.3</v>
          </cell>
          <cell r="F360">
            <v>100</v>
          </cell>
          <cell r="G360">
            <v>18.7</v>
          </cell>
          <cell r="H360">
            <v>92.6</v>
          </cell>
          <cell r="I360">
            <v>81.3</v>
          </cell>
        </row>
        <row r="361">
          <cell r="A361" t="str">
            <v>Торговля розничная косметическими и товарами личной гигиены в специализированных магазинах</v>
          </cell>
          <cell r="B361">
            <v>40.200000000000003</v>
          </cell>
          <cell r="C361">
            <v>40.200000000000003</v>
          </cell>
          <cell r="D361">
            <v>9.5</v>
          </cell>
          <cell r="E361">
            <v>9.5</v>
          </cell>
          <cell r="F361">
            <v>81.5</v>
          </cell>
          <cell r="G361">
            <v>47.4</v>
          </cell>
          <cell r="H361">
            <v>151.5</v>
          </cell>
          <cell r="I361">
            <v>52.6</v>
          </cell>
        </row>
        <row r="362">
          <cell r="A362" t="str">
            <v>Торговля розничная косметическими и парфюмерными товарами, кроме мыла в специализированных магазинах</v>
          </cell>
          <cell r="B362">
            <v>30.8</v>
          </cell>
          <cell r="C362">
            <v>30.8</v>
          </cell>
          <cell r="D362">
            <v>15</v>
          </cell>
          <cell r="E362">
            <v>15</v>
          </cell>
          <cell r="F362">
            <v>99.3</v>
          </cell>
          <cell r="G362">
            <v>38.299999999999997</v>
          </cell>
          <cell r="H362">
            <v>122.9</v>
          </cell>
          <cell r="I362">
            <v>61.7</v>
          </cell>
        </row>
        <row r="363">
          <cell r="A363" t="str">
            <v>Торговля розничная часами и ювелирными изделиями в специализированных магазинах</v>
          </cell>
          <cell r="B363">
            <v>53.6</v>
          </cell>
          <cell r="C363">
            <v>44</v>
          </cell>
          <cell r="D363">
            <v>5.3</v>
          </cell>
          <cell r="E363">
            <v>5.3</v>
          </cell>
          <cell r="F363">
            <v>100</v>
          </cell>
          <cell r="G363">
            <v>43.4</v>
          </cell>
          <cell r="H363">
            <v>204.3</v>
          </cell>
          <cell r="I363">
            <v>56.6</v>
          </cell>
        </row>
        <row r="364">
          <cell r="A364" t="str">
            <v>Торговля розничная ювелирными изделиями в специализированных магазинах</v>
          </cell>
          <cell r="B364">
            <v>53.6</v>
          </cell>
          <cell r="C364">
            <v>44</v>
          </cell>
          <cell r="D364">
            <v>5.3</v>
          </cell>
          <cell r="E364">
            <v>5.3</v>
          </cell>
          <cell r="F364">
            <v>100</v>
          </cell>
          <cell r="G364">
            <v>43.4</v>
          </cell>
          <cell r="H364">
            <v>204.3</v>
          </cell>
          <cell r="I364">
            <v>56.6</v>
          </cell>
        </row>
        <row r="365">
          <cell r="A365" t="str">
            <v>Торговля розничная прочая в специализированных магазинах</v>
          </cell>
          <cell r="B365">
            <v>9.5</v>
          </cell>
          <cell r="C365">
            <v>9.5</v>
          </cell>
          <cell r="D365">
            <v>6</v>
          </cell>
          <cell r="E365">
            <v>0</v>
          </cell>
          <cell r="F365">
            <v>0</v>
          </cell>
          <cell r="G365">
            <v>36.9</v>
          </cell>
          <cell r="H365">
            <v>103.9</v>
          </cell>
          <cell r="I365">
            <v>63.1</v>
          </cell>
        </row>
        <row r="366">
          <cell r="A366" t="str">
            <v>Торговля розничная бытовым жидким котельным топливом, газом в баллонах, углем, древесным топливом, топливным торфом в специализированных магазинах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25.2</v>
          </cell>
          <cell r="H366">
            <v>100</v>
          </cell>
          <cell r="I366">
            <v>74.8</v>
          </cell>
        </row>
        <row r="367">
          <cell r="A367" t="str">
            <v>Торговля розничная непродовольственными товарами, не включенными в другие группировки, в специализированных магазинах</v>
          </cell>
          <cell r="B367">
            <v>37.1</v>
          </cell>
          <cell r="C367">
            <v>37.1</v>
          </cell>
          <cell r="D367">
            <v>26.3</v>
          </cell>
          <cell r="E367">
            <v>0</v>
          </cell>
          <cell r="F367">
            <v>0</v>
          </cell>
          <cell r="G367">
            <v>70.599999999999994</v>
          </cell>
          <cell r="H367">
            <v>117</v>
          </cell>
          <cell r="I367">
            <v>29.4</v>
          </cell>
        </row>
        <row r="368">
          <cell r="A368" t="str">
            <v>ТРАНСПОРТИРОВКА И ХРАНЕНИЕ</v>
          </cell>
          <cell r="B368">
            <v>25.7</v>
          </cell>
          <cell r="C368">
            <v>2</v>
          </cell>
          <cell r="D368">
            <v>23.2</v>
          </cell>
          <cell r="E368">
            <v>0.2</v>
          </cell>
          <cell r="F368">
            <v>100</v>
          </cell>
          <cell r="G368">
            <v>47.5</v>
          </cell>
          <cell r="H368">
            <v>103.4</v>
          </cell>
          <cell r="I368">
            <v>52.5</v>
          </cell>
        </row>
        <row r="369">
          <cell r="A369" t="str">
            <v>Деятельность сухопутного и трубопроводного транспорта</v>
          </cell>
          <cell r="B369">
            <v>25.8</v>
          </cell>
          <cell r="C369">
            <v>1.9</v>
          </cell>
          <cell r="D369">
            <v>24.7</v>
          </cell>
          <cell r="E369">
            <v>0.2</v>
          </cell>
          <cell r="F369">
            <v>100</v>
          </cell>
          <cell r="G369">
            <v>46.2</v>
          </cell>
          <cell r="H369">
            <v>101.6</v>
          </cell>
          <cell r="I369">
            <v>53.8</v>
          </cell>
        </row>
        <row r="370">
          <cell r="A370" t="str">
            <v>Деятельность железнодорожного транспорта: междугородные и международные пассажирские перевозки</v>
          </cell>
          <cell r="B370">
            <v>35</v>
          </cell>
          <cell r="C370">
            <v>1.3</v>
          </cell>
          <cell r="D370">
            <v>34.1</v>
          </cell>
          <cell r="E370">
            <v>0.1</v>
          </cell>
          <cell r="F370">
            <v>100</v>
          </cell>
          <cell r="G370">
            <v>51.2</v>
          </cell>
          <cell r="H370">
            <v>101.3</v>
          </cell>
          <cell r="I370">
            <v>48.8</v>
          </cell>
        </row>
        <row r="371">
          <cell r="A371" t="str">
            <v>Деятельность железнодорожного транспорта: междугородные и международные пассажирские перевозки</v>
          </cell>
          <cell r="B371">
            <v>35</v>
          </cell>
          <cell r="C371">
            <v>1.3</v>
          </cell>
          <cell r="D371">
            <v>34.1</v>
          </cell>
          <cell r="E371">
            <v>0.1</v>
          </cell>
          <cell r="F371">
            <v>100</v>
          </cell>
          <cell r="G371">
            <v>51.2</v>
          </cell>
          <cell r="H371">
            <v>101.3</v>
          </cell>
          <cell r="I371">
            <v>48.8</v>
          </cell>
        </row>
        <row r="372">
          <cell r="A372" t="str">
            <v>Перевозка пассажиров железнодорожным транспортом в междугородном сообщении</v>
          </cell>
          <cell r="B372">
            <v>35</v>
          </cell>
          <cell r="C372">
            <v>1.3</v>
          </cell>
          <cell r="D372">
            <v>34.1</v>
          </cell>
          <cell r="E372">
            <v>0.1</v>
          </cell>
          <cell r="F372">
            <v>100</v>
          </cell>
          <cell r="G372">
            <v>51.2</v>
          </cell>
          <cell r="H372">
            <v>101.3</v>
          </cell>
          <cell r="I372">
            <v>48.8</v>
          </cell>
        </row>
        <row r="373">
          <cell r="A373" t="str">
            <v>Перевозка пассажиров железнодорожным транспортом в междугородном сообщении в регулируемом секторе</v>
          </cell>
          <cell r="B373">
            <v>2.6</v>
          </cell>
          <cell r="C373">
            <v>1.1000000000000001</v>
          </cell>
          <cell r="D373">
            <v>8.1</v>
          </cell>
          <cell r="E373">
            <v>0</v>
          </cell>
          <cell r="F373">
            <v>100</v>
          </cell>
          <cell r="G373">
            <v>48.4</v>
          </cell>
          <cell r="H373">
            <v>94.3</v>
          </cell>
          <cell r="I373">
            <v>51.6</v>
          </cell>
        </row>
        <row r="374">
          <cell r="A374" t="str">
            <v>Деятельность прочего сухопутного пассажирского транспорта</v>
          </cell>
          <cell r="B374">
            <v>0.5</v>
          </cell>
          <cell r="C374">
            <v>0.2</v>
          </cell>
          <cell r="D374">
            <v>1.3</v>
          </cell>
          <cell r="E374">
            <v>1.3</v>
          </cell>
          <cell r="F374">
            <v>100</v>
          </cell>
          <cell r="G374">
            <v>36.6</v>
          </cell>
          <cell r="H374">
            <v>99.2</v>
          </cell>
          <cell r="I374">
            <v>63.4</v>
          </cell>
        </row>
        <row r="375">
          <cell r="A375" t="str">
            <v>Деятельность сухопутного пассажирского транспорта: внутригородские и пригородные перевозки пассажиров</v>
          </cell>
          <cell r="B375">
            <v>0.4</v>
          </cell>
          <cell r="C375">
            <v>0.2</v>
          </cell>
          <cell r="D375">
            <v>1.1000000000000001</v>
          </cell>
          <cell r="E375">
            <v>1.1000000000000001</v>
          </cell>
          <cell r="F375">
            <v>100</v>
          </cell>
          <cell r="G375">
            <v>37</v>
          </cell>
          <cell r="H375">
            <v>99.3</v>
          </cell>
          <cell r="I375">
            <v>63</v>
          </cell>
        </row>
        <row r="376">
          <cell r="A376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376">
            <v>0.4</v>
          </cell>
          <cell r="C376">
            <v>0.2</v>
          </cell>
          <cell r="D376">
            <v>1.1000000000000001</v>
          </cell>
          <cell r="E376">
            <v>1.1000000000000001</v>
          </cell>
          <cell r="F376">
            <v>100</v>
          </cell>
          <cell r="G376">
            <v>37</v>
          </cell>
          <cell r="H376">
            <v>99.3</v>
          </cell>
          <cell r="I376">
            <v>63</v>
          </cell>
        </row>
        <row r="377">
          <cell r="A377" t="str">
            <v>Деятельность автобусного транспорта по регулярным внутригородским и пригородным пассажирским перевозкам</v>
          </cell>
          <cell r="B377">
            <v>0.9</v>
          </cell>
          <cell r="C377">
            <v>0.8</v>
          </cell>
          <cell r="D377">
            <v>2.6</v>
          </cell>
          <cell r="E377">
            <v>2.6</v>
          </cell>
          <cell r="F377">
            <v>100</v>
          </cell>
          <cell r="G377">
            <v>20.399999999999999</v>
          </cell>
          <cell r="H377">
            <v>98.3</v>
          </cell>
          <cell r="I377">
            <v>79.599999999999994</v>
          </cell>
        </row>
        <row r="378">
          <cell r="A378" t="str">
            <v>Деятельность трамвайного транспорта по регулярным внутригородским и пригородным пассажирским перевозкам</v>
          </cell>
          <cell r="B378">
            <v>0.1</v>
          </cell>
          <cell r="C378">
            <v>0</v>
          </cell>
          <cell r="D378">
            <v>0.4</v>
          </cell>
          <cell r="E378">
            <v>0.4</v>
          </cell>
          <cell r="F378">
            <v>100</v>
          </cell>
          <cell r="G378">
            <v>44.3</v>
          </cell>
          <cell r="H378">
            <v>99.7</v>
          </cell>
          <cell r="I378">
            <v>55.7</v>
          </cell>
        </row>
        <row r="379">
          <cell r="A379" t="str">
            <v>Деятельность прочего сухопутного пассажирского транспорта, не включенная в другие группировки</v>
          </cell>
          <cell r="B379">
            <v>4.8</v>
          </cell>
          <cell r="C379">
            <v>0</v>
          </cell>
          <cell r="D379">
            <v>8.6999999999999993</v>
          </cell>
          <cell r="E379">
            <v>7.9</v>
          </cell>
          <cell r="F379">
            <v>100</v>
          </cell>
          <cell r="G379">
            <v>23</v>
          </cell>
          <cell r="H379">
            <v>96</v>
          </cell>
          <cell r="I379">
            <v>77</v>
          </cell>
        </row>
        <row r="380">
          <cell r="A380" t="str">
            <v>Перевозки междугородные и специальные сухопутным пассажирским транспортом по расписанию</v>
          </cell>
          <cell r="B380">
            <v>4.8</v>
          </cell>
          <cell r="C380">
            <v>0</v>
          </cell>
          <cell r="D380">
            <v>8.6999999999999993</v>
          </cell>
          <cell r="E380">
            <v>7.9</v>
          </cell>
          <cell r="F380">
            <v>100</v>
          </cell>
          <cell r="G380">
            <v>23</v>
          </cell>
          <cell r="H380">
            <v>96</v>
          </cell>
          <cell r="I380">
            <v>77</v>
          </cell>
        </row>
        <row r="381">
          <cell r="A381" t="str">
            <v>Перевозки автомобильным (автобусным) пассажирским транспортом в междугородном сообщении по расписанию</v>
          </cell>
          <cell r="B381">
            <v>4.8</v>
          </cell>
          <cell r="C381">
            <v>0</v>
          </cell>
          <cell r="D381">
            <v>8.6999999999999993</v>
          </cell>
          <cell r="E381">
            <v>7.9</v>
          </cell>
          <cell r="F381">
            <v>100</v>
          </cell>
          <cell r="G381">
            <v>23</v>
          </cell>
          <cell r="H381">
            <v>96</v>
          </cell>
          <cell r="I381">
            <v>77</v>
          </cell>
        </row>
        <row r="382">
          <cell r="A382" t="str">
            <v>Деятельность автомобильного грузового транспорта и услуги по перевозкам</v>
          </cell>
          <cell r="B382">
            <v>61.7</v>
          </cell>
          <cell r="C382">
            <v>61.7</v>
          </cell>
          <cell r="D382">
            <v>2.2000000000000002</v>
          </cell>
          <cell r="E382">
            <v>0.1</v>
          </cell>
          <cell r="F382">
            <v>100</v>
          </cell>
          <cell r="G382">
            <v>73.099999999999994</v>
          </cell>
          <cell r="H382">
            <v>255.5</v>
          </cell>
          <cell r="I382">
            <v>26.9</v>
          </cell>
        </row>
        <row r="383">
          <cell r="A383" t="str">
            <v>Деятельность автомобильного грузового транспорта</v>
          </cell>
          <cell r="B383">
            <v>61.7</v>
          </cell>
          <cell r="C383">
            <v>61.7</v>
          </cell>
          <cell r="D383">
            <v>2.2000000000000002</v>
          </cell>
          <cell r="E383">
            <v>0.1</v>
          </cell>
          <cell r="F383">
            <v>100</v>
          </cell>
          <cell r="G383">
            <v>73.099999999999994</v>
          </cell>
          <cell r="H383">
            <v>255.5</v>
          </cell>
          <cell r="I383">
            <v>26.9</v>
          </cell>
        </row>
        <row r="384">
          <cell r="A384" t="str">
            <v>Перевозка грузов неспециализированными автотранспортными средствами</v>
          </cell>
          <cell r="B384">
            <v>16.7</v>
          </cell>
          <cell r="C384">
            <v>16.7</v>
          </cell>
          <cell r="D384">
            <v>3.1</v>
          </cell>
          <cell r="E384">
            <v>0</v>
          </cell>
          <cell r="F384">
            <v>0</v>
          </cell>
          <cell r="G384">
            <v>47.2</v>
          </cell>
          <cell r="H384">
            <v>116.3</v>
          </cell>
          <cell r="I384">
            <v>52.8</v>
          </cell>
        </row>
        <row r="385">
          <cell r="A385" t="str">
            <v>Аренда грузового автомобильного транспорта с водителем</v>
          </cell>
          <cell r="B385">
            <v>0</v>
          </cell>
          <cell r="C385">
            <v>0</v>
          </cell>
          <cell r="D385">
            <v>1.2</v>
          </cell>
          <cell r="E385">
            <v>1.2</v>
          </cell>
          <cell r="F385">
            <v>100</v>
          </cell>
          <cell r="G385">
            <v>9.1</v>
          </cell>
          <cell r="H385">
            <v>98.8</v>
          </cell>
          <cell r="I385">
            <v>90.9</v>
          </cell>
        </row>
        <row r="386">
          <cell r="A386" t="str">
            <v>Деятельность трубопроводного транспорта</v>
          </cell>
          <cell r="B386">
            <v>0.7</v>
          </cell>
          <cell r="C386">
            <v>0.5</v>
          </cell>
          <cell r="D386">
            <v>1.6</v>
          </cell>
          <cell r="E386">
            <v>0.5</v>
          </cell>
          <cell r="F386">
            <v>100</v>
          </cell>
          <cell r="G386">
            <v>24.2</v>
          </cell>
          <cell r="H386">
            <v>99.1</v>
          </cell>
          <cell r="I386">
            <v>75.8</v>
          </cell>
        </row>
        <row r="387">
          <cell r="A387" t="str">
            <v>Деятельность трубопроводного транспорта</v>
          </cell>
          <cell r="B387">
            <v>0.7</v>
          </cell>
          <cell r="C387">
            <v>0.5</v>
          </cell>
          <cell r="D387">
            <v>1.6</v>
          </cell>
          <cell r="E387">
            <v>0.5</v>
          </cell>
          <cell r="F387">
            <v>100</v>
          </cell>
          <cell r="G387">
            <v>24.2</v>
          </cell>
          <cell r="H387">
            <v>99.1</v>
          </cell>
          <cell r="I387">
            <v>75.8</v>
          </cell>
        </row>
        <row r="388">
          <cell r="A388" t="str">
            <v>Транспортирование по трубопроводам нефти и нефтепродуктов</v>
          </cell>
          <cell r="B388">
            <v>0.1</v>
          </cell>
          <cell r="C388">
            <v>0</v>
          </cell>
          <cell r="D388">
            <v>0.9</v>
          </cell>
          <cell r="E388">
            <v>0</v>
          </cell>
          <cell r="F388">
            <v>100</v>
          </cell>
          <cell r="G388">
            <v>12.3</v>
          </cell>
          <cell r="H388">
            <v>99.2</v>
          </cell>
          <cell r="I388">
            <v>87.7</v>
          </cell>
        </row>
        <row r="389">
          <cell r="A389" t="str">
            <v>Транспортирование по трубопроводам нефти</v>
          </cell>
          <cell r="B389">
            <v>0.1</v>
          </cell>
          <cell r="C389">
            <v>0</v>
          </cell>
          <cell r="D389">
            <v>0.9</v>
          </cell>
          <cell r="E389">
            <v>0</v>
          </cell>
          <cell r="F389">
            <v>100</v>
          </cell>
          <cell r="G389">
            <v>12.3</v>
          </cell>
          <cell r="H389">
            <v>99.2</v>
          </cell>
          <cell r="I389">
            <v>87.7</v>
          </cell>
        </row>
        <row r="390">
          <cell r="A390" t="str">
            <v>Транспортирование по трубопроводам газа и продуктов его переработки</v>
          </cell>
          <cell r="B390">
            <v>1.6</v>
          </cell>
          <cell r="C390">
            <v>1.3</v>
          </cell>
          <cell r="D390">
            <v>2.7</v>
          </cell>
          <cell r="E390">
            <v>1.2</v>
          </cell>
          <cell r="F390">
            <v>100</v>
          </cell>
          <cell r="G390">
            <v>33.1</v>
          </cell>
          <cell r="H390">
            <v>98.9</v>
          </cell>
          <cell r="I390">
            <v>66.900000000000006</v>
          </cell>
        </row>
        <row r="391">
          <cell r="A391" t="str">
            <v>Транспортирование по трубопроводам газа</v>
          </cell>
          <cell r="B391">
            <v>1.6</v>
          </cell>
          <cell r="C391">
            <v>1.3</v>
          </cell>
          <cell r="D391">
            <v>2.7</v>
          </cell>
          <cell r="E391">
            <v>1.2</v>
          </cell>
          <cell r="F391">
            <v>100</v>
          </cell>
          <cell r="G391">
            <v>33.1</v>
          </cell>
          <cell r="H391">
            <v>98.9</v>
          </cell>
          <cell r="I391">
            <v>66.900000000000006</v>
          </cell>
        </row>
        <row r="392">
          <cell r="A392" t="str">
            <v>Складское хозяйство и вспомогательная транспортная деятельность</v>
          </cell>
          <cell r="B392">
            <v>25.9</v>
          </cell>
          <cell r="C392">
            <v>3.1</v>
          </cell>
          <cell r="D392">
            <v>2.9</v>
          </cell>
          <cell r="E392">
            <v>0.3</v>
          </cell>
          <cell r="F392">
            <v>100</v>
          </cell>
          <cell r="G392">
            <v>62.3</v>
          </cell>
          <cell r="H392">
            <v>131</v>
          </cell>
          <cell r="I392">
            <v>37.700000000000003</v>
          </cell>
        </row>
        <row r="393">
          <cell r="A393" t="str">
            <v>Деятельность по складированию и хранению</v>
          </cell>
          <cell r="B393">
            <v>4.8</v>
          </cell>
          <cell r="C393">
            <v>2.8</v>
          </cell>
          <cell r="D393">
            <v>1.5</v>
          </cell>
          <cell r="E393">
            <v>0.7</v>
          </cell>
          <cell r="F393">
            <v>100</v>
          </cell>
          <cell r="G393">
            <v>43.5</v>
          </cell>
          <cell r="H393">
            <v>103.5</v>
          </cell>
          <cell r="I393">
            <v>56.5</v>
          </cell>
        </row>
        <row r="394">
          <cell r="A394" t="str">
            <v>Деятельность по складированию и хранению</v>
          </cell>
          <cell r="B394">
            <v>4.8</v>
          </cell>
          <cell r="C394">
            <v>2.8</v>
          </cell>
          <cell r="D394">
            <v>1.5</v>
          </cell>
          <cell r="E394">
            <v>0.7</v>
          </cell>
          <cell r="F394">
            <v>100</v>
          </cell>
          <cell r="G394">
            <v>43.5</v>
          </cell>
          <cell r="H394">
            <v>103.5</v>
          </cell>
          <cell r="I394">
            <v>56.5</v>
          </cell>
        </row>
        <row r="395">
          <cell r="A395" t="str">
            <v>Хранение и складирование зерна</v>
          </cell>
          <cell r="B395">
            <v>5</v>
          </cell>
          <cell r="C395">
            <v>3</v>
          </cell>
          <cell r="D395">
            <v>1.4</v>
          </cell>
          <cell r="E395">
            <v>0.6</v>
          </cell>
          <cell r="F395">
            <v>100</v>
          </cell>
          <cell r="G395">
            <v>45.6</v>
          </cell>
          <cell r="H395">
            <v>103.8</v>
          </cell>
          <cell r="I395">
            <v>54.4</v>
          </cell>
        </row>
        <row r="396">
          <cell r="A396" t="str">
            <v>Хранение и складирование прочих грузов</v>
          </cell>
          <cell r="B396">
            <v>1.2</v>
          </cell>
          <cell r="C396">
            <v>0</v>
          </cell>
          <cell r="D396">
            <v>2.7</v>
          </cell>
          <cell r="E396">
            <v>2.7</v>
          </cell>
          <cell r="F396">
            <v>100</v>
          </cell>
          <cell r="G396">
            <v>14.2</v>
          </cell>
          <cell r="H396">
            <v>98.5</v>
          </cell>
          <cell r="I396">
            <v>85.8</v>
          </cell>
        </row>
        <row r="397">
          <cell r="A397" t="str">
            <v>Деятельность транспортная вспомогательная</v>
          </cell>
          <cell r="B397">
            <v>32.799999999999997</v>
          </cell>
          <cell r="C397">
            <v>3.1</v>
          </cell>
          <cell r="D397">
            <v>3.6</v>
          </cell>
          <cell r="E397">
            <v>0.1</v>
          </cell>
          <cell r="F397">
            <v>100</v>
          </cell>
          <cell r="G397">
            <v>68.400000000000006</v>
          </cell>
          <cell r="H397">
            <v>143.5</v>
          </cell>
          <cell r="I397">
            <v>31.6</v>
          </cell>
        </row>
        <row r="398">
          <cell r="A398" t="str">
            <v>Деятельность вспомогательная, связанная с сухопутным транспортом</v>
          </cell>
          <cell r="B398">
            <v>62.8</v>
          </cell>
          <cell r="C398">
            <v>0.6</v>
          </cell>
          <cell r="D398">
            <v>0</v>
          </cell>
          <cell r="E398">
            <v>0</v>
          </cell>
          <cell r="F398">
            <v>0</v>
          </cell>
          <cell r="G398">
            <v>63.9</v>
          </cell>
          <cell r="H398">
            <v>268.8</v>
          </cell>
          <cell r="I398">
            <v>36.1</v>
          </cell>
        </row>
        <row r="399">
          <cell r="A399" t="str">
            <v>Деятельность вспомогательная, связанная с железнодорожным транспортом</v>
          </cell>
          <cell r="B399">
            <v>65.7</v>
          </cell>
          <cell r="C399">
            <v>0.5</v>
          </cell>
          <cell r="D399">
            <v>0</v>
          </cell>
          <cell r="E399">
            <v>0</v>
          </cell>
          <cell r="F399">
            <v>0</v>
          </cell>
          <cell r="G399">
            <v>64.8</v>
          </cell>
          <cell r="H399">
            <v>291.2</v>
          </cell>
          <cell r="I399">
            <v>35.200000000000003</v>
          </cell>
        </row>
        <row r="400">
          <cell r="A400" t="str">
            <v>Деятельность железнодорожной инфраструктуры</v>
          </cell>
          <cell r="B400">
            <v>66.099999999999994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65.400000000000006</v>
          </cell>
          <cell r="H400">
            <v>295.10000000000002</v>
          </cell>
          <cell r="I400">
            <v>34.6</v>
          </cell>
        </row>
        <row r="401">
          <cell r="A401" t="str">
            <v>Деятельность вспомогательная, связанная с автомобильным транспортом</v>
          </cell>
          <cell r="B401">
            <v>3</v>
          </cell>
          <cell r="C401">
            <v>3</v>
          </cell>
          <cell r="D401">
            <v>0</v>
          </cell>
          <cell r="E401">
            <v>0</v>
          </cell>
          <cell r="F401">
            <v>0</v>
          </cell>
          <cell r="G401">
            <v>43.6</v>
          </cell>
          <cell r="H401">
            <v>103.1</v>
          </cell>
          <cell r="I401">
            <v>56.4</v>
          </cell>
        </row>
        <row r="402">
          <cell r="A402" t="str">
            <v>Деятельность по эксплуатации автомобильных дорог и автомагистралей</v>
          </cell>
          <cell r="B402">
            <v>3</v>
          </cell>
          <cell r="C402">
            <v>3</v>
          </cell>
          <cell r="D402">
            <v>0</v>
          </cell>
          <cell r="E402">
            <v>0</v>
          </cell>
          <cell r="F402">
            <v>0</v>
          </cell>
          <cell r="G402">
            <v>43.6</v>
          </cell>
          <cell r="H402">
            <v>103.1</v>
          </cell>
          <cell r="I402">
            <v>56.4</v>
          </cell>
        </row>
        <row r="403">
          <cell r="A403" t="str">
            <v>Деятельность вспомогательная, связанная с воздушным и космическим транспортом</v>
          </cell>
          <cell r="B403">
            <v>9.4</v>
          </cell>
          <cell r="C403">
            <v>3.1</v>
          </cell>
          <cell r="D403">
            <v>4.3</v>
          </cell>
          <cell r="E403">
            <v>0</v>
          </cell>
          <cell r="F403">
            <v>0</v>
          </cell>
          <cell r="G403">
            <v>75.900000000000006</v>
          </cell>
          <cell r="H403">
            <v>105.7</v>
          </cell>
          <cell r="I403">
            <v>24.1</v>
          </cell>
        </row>
        <row r="404">
          <cell r="A404" t="str">
            <v>Деятельность вспомогательная, связанная с воздушным транспортом</v>
          </cell>
          <cell r="B404">
            <v>9.4</v>
          </cell>
          <cell r="C404">
            <v>3.1</v>
          </cell>
          <cell r="D404">
            <v>4.3</v>
          </cell>
          <cell r="E404">
            <v>0</v>
          </cell>
          <cell r="F404">
            <v>0</v>
          </cell>
          <cell r="G404">
            <v>75.900000000000006</v>
          </cell>
          <cell r="H404">
            <v>105.7</v>
          </cell>
          <cell r="I404">
            <v>24.1</v>
          </cell>
        </row>
        <row r="405">
          <cell r="A405" t="str">
            <v>Деятельность вспомогательная прочая, связанная с воздушным транспортом</v>
          </cell>
          <cell r="B405">
            <v>9.4</v>
          </cell>
          <cell r="C405">
            <v>3.1</v>
          </cell>
          <cell r="D405">
            <v>4.3</v>
          </cell>
          <cell r="E405">
            <v>0</v>
          </cell>
          <cell r="F405">
            <v>0</v>
          </cell>
          <cell r="G405">
            <v>75.900000000000006</v>
          </cell>
          <cell r="H405">
            <v>105.7</v>
          </cell>
          <cell r="I405">
            <v>24.1</v>
          </cell>
        </row>
        <row r="406">
          <cell r="A406" t="str">
            <v>Транспортная обработка грузов</v>
          </cell>
          <cell r="B406">
            <v>100</v>
          </cell>
          <cell r="C406">
            <v>100</v>
          </cell>
          <cell r="D406">
            <v>0</v>
          </cell>
          <cell r="E406">
            <v>0</v>
          </cell>
          <cell r="F406">
            <v>0</v>
          </cell>
          <cell r="G406">
            <v>98.3</v>
          </cell>
          <cell r="H406">
            <v>0</v>
          </cell>
          <cell r="I406">
            <v>1.7</v>
          </cell>
        </row>
        <row r="407">
          <cell r="A407" t="str">
            <v>Деятельность вспомогательная прочая, связанная с перевозками</v>
          </cell>
          <cell r="B407">
            <v>18.100000000000001</v>
          </cell>
          <cell r="C407">
            <v>18.100000000000001</v>
          </cell>
          <cell r="D407">
            <v>7.9</v>
          </cell>
          <cell r="E407">
            <v>0.9</v>
          </cell>
          <cell r="F407">
            <v>100</v>
          </cell>
          <cell r="G407">
            <v>43.7</v>
          </cell>
          <cell r="H407">
            <v>112.6</v>
          </cell>
          <cell r="I407">
            <v>56.3</v>
          </cell>
        </row>
        <row r="408">
          <cell r="A408" t="str">
            <v>Деятельность почтовой связи и курьерская деятельность</v>
          </cell>
          <cell r="B408">
            <v>7.7</v>
          </cell>
          <cell r="C408">
            <v>3.3</v>
          </cell>
          <cell r="D408">
            <v>18</v>
          </cell>
          <cell r="E408">
            <v>0</v>
          </cell>
          <cell r="F408">
            <v>0</v>
          </cell>
          <cell r="G408">
            <v>36</v>
          </cell>
          <cell r="H408">
            <v>88.8</v>
          </cell>
          <cell r="I408">
            <v>64</v>
          </cell>
        </row>
        <row r="409">
          <cell r="A409" t="str">
            <v>Деятельность почтовой связи общего пользования</v>
          </cell>
          <cell r="B409">
            <v>7.8</v>
          </cell>
          <cell r="C409">
            <v>3.4</v>
          </cell>
          <cell r="D409">
            <v>18.3</v>
          </cell>
          <cell r="E409">
            <v>0</v>
          </cell>
          <cell r="F409">
            <v>0</v>
          </cell>
          <cell r="G409">
            <v>36.1</v>
          </cell>
          <cell r="H409">
            <v>88.7</v>
          </cell>
          <cell r="I409">
            <v>63.9</v>
          </cell>
        </row>
        <row r="410">
          <cell r="A410" t="str">
            <v>Деятельность почтовой связи общего пользования</v>
          </cell>
          <cell r="B410">
            <v>7.8</v>
          </cell>
          <cell r="C410">
            <v>3.4</v>
          </cell>
          <cell r="D410">
            <v>18.3</v>
          </cell>
          <cell r="E410">
            <v>0</v>
          </cell>
          <cell r="F410">
            <v>0</v>
          </cell>
          <cell r="G410">
            <v>36.1</v>
          </cell>
          <cell r="H410">
            <v>88.7</v>
          </cell>
          <cell r="I410">
            <v>63.9</v>
          </cell>
        </row>
        <row r="411">
          <cell r="A411" t="str">
            <v>Деятельность почтовой связи дополнительная</v>
          </cell>
          <cell r="B411">
            <v>7.8</v>
          </cell>
          <cell r="C411">
            <v>3.4</v>
          </cell>
          <cell r="D411">
            <v>18.2</v>
          </cell>
          <cell r="E411">
            <v>0</v>
          </cell>
          <cell r="F411">
            <v>0</v>
          </cell>
          <cell r="G411">
            <v>36.1</v>
          </cell>
          <cell r="H411">
            <v>88.7</v>
          </cell>
          <cell r="I411">
            <v>63.9</v>
          </cell>
        </row>
        <row r="412">
          <cell r="A412" t="str">
            <v>Деятельность почтовой связи общего пользования прочая</v>
          </cell>
          <cell r="B412">
            <v>1.9</v>
          </cell>
          <cell r="C412">
            <v>1.9</v>
          </cell>
          <cell r="D412">
            <v>26.9</v>
          </cell>
          <cell r="E412">
            <v>0</v>
          </cell>
          <cell r="F412">
            <v>0</v>
          </cell>
          <cell r="G412">
            <v>14.3</v>
          </cell>
          <cell r="H412">
            <v>74.5</v>
          </cell>
          <cell r="I412">
            <v>85.7</v>
          </cell>
        </row>
        <row r="413">
          <cell r="A413" t="str">
            <v>Деятельность почтовой связи прочая и курьерская деятельность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33.700000000000003</v>
          </cell>
          <cell r="H413">
            <v>100</v>
          </cell>
          <cell r="I413">
            <v>66.3</v>
          </cell>
        </row>
        <row r="414">
          <cell r="A414" t="str">
            <v>Деятельность почтовой связи прочая и курьерская деятельность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33.700000000000003</v>
          </cell>
          <cell r="H414">
            <v>100</v>
          </cell>
          <cell r="I414">
            <v>66.3</v>
          </cell>
        </row>
        <row r="415">
          <cell r="A415" t="str">
            <v>Деятельность специальной почтовой связи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33.700000000000003</v>
          </cell>
          <cell r="H415">
            <v>100</v>
          </cell>
          <cell r="I415">
            <v>66.3</v>
          </cell>
        </row>
        <row r="416">
          <cell r="A416" t="str">
            <v>ДЕЯТЕЛЬНОСТЬ ГОСТИНИЦ И ПРЕДПРИЯТИЙ ОБЩЕСТВЕННОГО ПИТАНИЯ</v>
          </cell>
          <cell r="B416">
            <v>11.6</v>
          </cell>
          <cell r="C416">
            <v>3.4</v>
          </cell>
          <cell r="D416">
            <v>1.1000000000000001</v>
          </cell>
          <cell r="E416">
            <v>0.2</v>
          </cell>
          <cell r="F416">
            <v>80.3</v>
          </cell>
          <cell r="G416">
            <v>55.9</v>
          </cell>
          <cell r="H416">
            <v>111.9</v>
          </cell>
          <cell r="I416">
            <v>44.1</v>
          </cell>
        </row>
        <row r="417">
          <cell r="A417" t="str">
            <v>Деятельность по предоставлению мест для временного проживания</v>
          </cell>
          <cell r="B417">
            <v>0.4</v>
          </cell>
          <cell r="C417">
            <v>0.3</v>
          </cell>
          <cell r="D417">
            <v>0.8</v>
          </cell>
          <cell r="E417">
            <v>0.6</v>
          </cell>
          <cell r="F417">
            <v>97.5</v>
          </cell>
          <cell r="G417">
            <v>68.3</v>
          </cell>
          <cell r="H417">
            <v>99.6</v>
          </cell>
          <cell r="I417">
            <v>31.7</v>
          </cell>
        </row>
        <row r="418">
          <cell r="A418" t="str">
            <v>Деятельность гостиниц и прочих мест для временного проживания</v>
          </cell>
          <cell r="B418">
            <v>0.4</v>
          </cell>
          <cell r="C418">
            <v>0.3</v>
          </cell>
          <cell r="D418">
            <v>0.8</v>
          </cell>
          <cell r="E418">
            <v>0.6</v>
          </cell>
          <cell r="F418">
            <v>97.5</v>
          </cell>
          <cell r="G418">
            <v>68.3</v>
          </cell>
          <cell r="H418">
            <v>99.6</v>
          </cell>
          <cell r="I418">
            <v>31.7</v>
          </cell>
        </row>
        <row r="419">
          <cell r="A419" t="str">
            <v>Деятельность гостиниц и прочих мест для временного проживания</v>
          </cell>
          <cell r="B419">
            <v>0.4</v>
          </cell>
          <cell r="C419">
            <v>0.3</v>
          </cell>
          <cell r="D419">
            <v>0.8</v>
          </cell>
          <cell r="E419">
            <v>0.6</v>
          </cell>
          <cell r="F419">
            <v>97.5</v>
          </cell>
          <cell r="G419">
            <v>68.3</v>
          </cell>
          <cell r="H419">
            <v>99.6</v>
          </cell>
          <cell r="I419">
            <v>31.7</v>
          </cell>
        </row>
        <row r="420">
          <cell r="A420" t="str">
            <v>Деятельность по предоставлению продуктов питания и напитков</v>
          </cell>
          <cell r="B420">
            <v>13.6</v>
          </cell>
          <cell r="C420">
            <v>3.9</v>
          </cell>
          <cell r="D420">
            <v>1.1000000000000001</v>
          </cell>
          <cell r="E420">
            <v>0.2</v>
          </cell>
          <cell r="F420">
            <v>66.900000000000006</v>
          </cell>
          <cell r="G420">
            <v>53.6</v>
          </cell>
          <cell r="H420">
            <v>114.4</v>
          </cell>
          <cell r="I420">
            <v>46.4</v>
          </cell>
        </row>
        <row r="421">
          <cell r="A421" t="str">
            <v>Деятельность ресторанов и услуги по доставке продуктов питания</v>
          </cell>
          <cell r="B421">
            <v>6.2</v>
          </cell>
          <cell r="C421">
            <v>5.6</v>
          </cell>
          <cell r="D421">
            <v>1.1000000000000001</v>
          </cell>
          <cell r="E421">
            <v>0.3</v>
          </cell>
          <cell r="F421">
            <v>55.8</v>
          </cell>
          <cell r="G421">
            <v>61</v>
          </cell>
          <cell r="H421">
            <v>105.4</v>
          </cell>
          <cell r="I421">
            <v>39</v>
          </cell>
        </row>
        <row r="422">
          <cell r="A422" t="str">
            <v>Деятельность ресторанов и услуги по доставке продуктов питания</v>
          </cell>
          <cell r="B422">
            <v>6.2</v>
          </cell>
          <cell r="C422">
            <v>5.6</v>
          </cell>
          <cell r="D422">
            <v>1.1000000000000001</v>
          </cell>
          <cell r="E422">
            <v>0.3</v>
          </cell>
          <cell r="F422">
            <v>55.8</v>
          </cell>
          <cell r="G422">
            <v>61</v>
          </cell>
          <cell r="H422">
            <v>105.4</v>
          </cell>
          <cell r="I422">
            <v>39</v>
          </cell>
        </row>
        <row r="423">
          <cell r="A423" t="str">
            <v>Деятельность ресторанов и кафе с полным ресторанным обслуживанием, кафетериев, ресторанов быстрого питания и самообслуживания</v>
          </cell>
          <cell r="B423">
            <v>3</v>
          </cell>
          <cell r="C423">
            <v>2.2999999999999998</v>
          </cell>
          <cell r="D423">
            <v>1.2</v>
          </cell>
          <cell r="E423">
            <v>0.4</v>
          </cell>
          <cell r="F423">
            <v>65.599999999999994</v>
          </cell>
          <cell r="G423">
            <v>60</v>
          </cell>
          <cell r="H423">
            <v>101.8</v>
          </cell>
          <cell r="I423">
            <v>40</v>
          </cell>
        </row>
        <row r="424">
          <cell r="A424" t="str">
            <v>Деятельность предприятий общественного питания по обслуживанию торжественных мероприятий и прочим видам организации питания</v>
          </cell>
          <cell r="B424">
            <v>17.399999999999999</v>
          </cell>
          <cell r="C424">
            <v>3.1</v>
          </cell>
          <cell r="D424">
            <v>1.1000000000000001</v>
          </cell>
          <cell r="E424">
            <v>0.1</v>
          </cell>
          <cell r="F424">
            <v>100</v>
          </cell>
          <cell r="G424">
            <v>49.9</v>
          </cell>
          <cell r="H424">
            <v>119.7</v>
          </cell>
          <cell r="I424">
            <v>50.1</v>
          </cell>
        </row>
        <row r="425">
          <cell r="A425" t="str">
            <v>Деятельность предприятий общественного питания по прочим видам организации питания</v>
          </cell>
          <cell r="B425">
            <v>17.399999999999999</v>
          </cell>
          <cell r="C425">
            <v>3.1</v>
          </cell>
          <cell r="D425">
            <v>1.1000000000000001</v>
          </cell>
          <cell r="E425">
            <v>0.1</v>
          </cell>
          <cell r="F425">
            <v>100</v>
          </cell>
          <cell r="G425">
            <v>49.9</v>
          </cell>
          <cell r="H425">
            <v>119.7</v>
          </cell>
          <cell r="I425">
            <v>50.1</v>
          </cell>
        </row>
        <row r="426">
          <cell r="A426" t="str">
            <v>Деятельность столовых и буфетов при предприятиях и учреждениях</v>
          </cell>
          <cell r="B426">
            <v>16.3</v>
          </cell>
          <cell r="C426">
            <v>3.1</v>
          </cell>
          <cell r="D426">
            <v>1.1000000000000001</v>
          </cell>
          <cell r="E426">
            <v>0.1</v>
          </cell>
          <cell r="F426">
            <v>100</v>
          </cell>
          <cell r="G426">
            <v>50.2</v>
          </cell>
          <cell r="H426">
            <v>118.2</v>
          </cell>
          <cell r="I426">
            <v>49.8</v>
          </cell>
        </row>
        <row r="427">
          <cell r="A427" t="str">
            <v>ДЕЯТЕЛЬНОСТЬ В ОБЛАСТИ ИНФОРМАЦИИ И СВЯЗИ</v>
          </cell>
          <cell r="B427">
            <v>6.6</v>
          </cell>
          <cell r="C427">
            <v>4.2</v>
          </cell>
          <cell r="D427">
            <v>6</v>
          </cell>
          <cell r="E427">
            <v>2.9</v>
          </cell>
          <cell r="F427">
            <v>99.4</v>
          </cell>
          <cell r="G427">
            <v>32.5</v>
          </cell>
          <cell r="H427">
            <v>100.7</v>
          </cell>
          <cell r="I427">
            <v>67.5</v>
          </cell>
        </row>
        <row r="428">
          <cell r="A428" t="str">
            <v>Деятельность издательская</v>
          </cell>
          <cell r="B428">
            <v>0</v>
          </cell>
          <cell r="C428">
            <v>0</v>
          </cell>
          <cell r="D428">
            <v>0.5</v>
          </cell>
          <cell r="E428">
            <v>0.5</v>
          </cell>
          <cell r="F428">
            <v>100</v>
          </cell>
          <cell r="G428">
            <v>64.599999999999994</v>
          </cell>
          <cell r="H428">
            <v>99.5</v>
          </cell>
          <cell r="I428">
            <v>35.4</v>
          </cell>
        </row>
        <row r="429">
          <cell r="A429" t="str">
            <v>Издание книг, периодических публикаций и другие виды издательской деятельности</v>
          </cell>
          <cell r="B429">
            <v>0</v>
          </cell>
          <cell r="C429">
            <v>0</v>
          </cell>
          <cell r="D429">
            <v>0.5</v>
          </cell>
          <cell r="E429">
            <v>0.5</v>
          </cell>
          <cell r="F429">
            <v>100</v>
          </cell>
          <cell r="G429">
            <v>64.599999999999994</v>
          </cell>
          <cell r="H429">
            <v>99.5</v>
          </cell>
          <cell r="I429">
            <v>35.4</v>
          </cell>
        </row>
        <row r="430">
          <cell r="A430" t="str">
            <v>Издание газет</v>
          </cell>
          <cell r="B430">
            <v>0</v>
          </cell>
          <cell r="C430">
            <v>0</v>
          </cell>
          <cell r="D430">
            <v>0.5</v>
          </cell>
          <cell r="E430">
            <v>0.5</v>
          </cell>
          <cell r="F430">
            <v>100</v>
          </cell>
          <cell r="G430">
            <v>64.599999999999994</v>
          </cell>
          <cell r="H430">
            <v>99.5</v>
          </cell>
          <cell r="I430">
            <v>35.4</v>
          </cell>
        </row>
        <row r="431">
          <cell r="A431" t="str">
            <v>Деятельность в области телевизионного и радиовещания</v>
          </cell>
          <cell r="B431">
            <v>1.1000000000000001</v>
          </cell>
          <cell r="C431">
            <v>1</v>
          </cell>
          <cell r="D431">
            <v>0</v>
          </cell>
          <cell r="E431">
            <v>0</v>
          </cell>
          <cell r="F431">
            <v>0</v>
          </cell>
          <cell r="G431">
            <v>12.8</v>
          </cell>
          <cell r="H431">
            <v>101.1</v>
          </cell>
          <cell r="I431">
            <v>87.2</v>
          </cell>
        </row>
        <row r="432">
          <cell r="A432" t="str">
            <v>Деятельность в области телевизионного вещания</v>
          </cell>
          <cell r="B432">
            <v>1.1000000000000001</v>
          </cell>
          <cell r="C432">
            <v>1</v>
          </cell>
          <cell r="D432">
            <v>0</v>
          </cell>
          <cell r="E432">
            <v>0</v>
          </cell>
          <cell r="F432">
            <v>0</v>
          </cell>
          <cell r="G432">
            <v>12.8</v>
          </cell>
          <cell r="H432">
            <v>101.1</v>
          </cell>
          <cell r="I432">
            <v>87.2</v>
          </cell>
        </row>
        <row r="433">
          <cell r="A433" t="str">
            <v>Деятельность в области телевизионного вещания</v>
          </cell>
          <cell r="B433">
            <v>1.1000000000000001</v>
          </cell>
          <cell r="C433">
            <v>1</v>
          </cell>
          <cell r="D433">
            <v>0</v>
          </cell>
          <cell r="E433">
            <v>0</v>
          </cell>
          <cell r="F433">
            <v>0</v>
          </cell>
          <cell r="G433">
            <v>12.8</v>
          </cell>
          <cell r="H433">
            <v>101.1</v>
          </cell>
          <cell r="I433">
            <v>87.2</v>
          </cell>
        </row>
        <row r="434">
          <cell r="A434" t="str">
            <v>Деятельность в сфере телекоммуникаций</v>
          </cell>
          <cell r="B434">
            <v>6.7</v>
          </cell>
          <cell r="C434">
            <v>4.3</v>
          </cell>
          <cell r="D434">
            <v>6.1</v>
          </cell>
          <cell r="E434">
            <v>2.9</v>
          </cell>
          <cell r="F434">
            <v>99.4</v>
          </cell>
          <cell r="G434">
            <v>32.700000000000003</v>
          </cell>
          <cell r="H434">
            <v>100.7</v>
          </cell>
          <cell r="I434">
            <v>67.3</v>
          </cell>
        </row>
        <row r="435">
          <cell r="A435" t="str">
            <v>Деятельность в области связи на базе проводных технологий</v>
          </cell>
          <cell r="B435">
            <v>3.5</v>
          </cell>
          <cell r="C435">
            <v>3.2</v>
          </cell>
          <cell r="D435">
            <v>0.5</v>
          </cell>
          <cell r="E435">
            <v>0.1</v>
          </cell>
          <cell r="F435">
            <v>86.6</v>
          </cell>
          <cell r="G435">
            <v>30.9</v>
          </cell>
          <cell r="H435">
            <v>103.1</v>
          </cell>
          <cell r="I435">
            <v>69.099999999999994</v>
          </cell>
        </row>
        <row r="436">
          <cell r="A436" t="str">
            <v>Деятельность в области связи на базе проводных технологий</v>
          </cell>
          <cell r="B436">
            <v>3.5</v>
          </cell>
          <cell r="C436">
            <v>3.2</v>
          </cell>
          <cell r="D436">
            <v>0.5</v>
          </cell>
          <cell r="E436">
            <v>0.1</v>
          </cell>
          <cell r="F436">
            <v>86.6</v>
          </cell>
          <cell r="G436">
            <v>30.9</v>
          </cell>
          <cell r="H436">
            <v>103.1</v>
          </cell>
          <cell r="I436">
            <v>69.099999999999994</v>
          </cell>
        </row>
        <row r="437">
          <cell r="A437" t="str">
            <v>Деятельность по предоставлению услуг телефонной связи</v>
          </cell>
          <cell r="B437">
            <v>3.2</v>
          </cell>
          <cell r="C437">
            <v>3.1</v>
          </cell>
          <cell r="D437">
            <v>0.5</v>
          </cell>
          <cell r="E437">
            <v>0.1</v>
          </cell>
          <cell r="F437">
            <v>98.3</v>
          </cell>
          <cell r="G437">
            <v>30.3</v>
          </cell>
          <cell r="H437">
            <v>102.7</v>
          </cell>
          <cell r="I437">
            <v>69.7</v>
          </cell>
        </row>
        <row r="438">
          <cell r="A438" t="str">
            <v>Деятельность по предоставлению услуг по передаче данных и услуг доступа к информационно-коммуникационной сети Интернет</v>
          </cell>
          <cell r="B438">
            <v>11</v>
          </cell>
          <cell r="C438">
            <v>6.5</v>
          </cell>
          <cell r="D438">
            <v>0.4</v>
          </cell>
          <cell r="E438">
            <v>0.2</v>
          </cell>
          <cell r="F438">
            <v>39</v>
          </cell>
          <cell r="G438">
            <v>46</v>
          </cell>
          <cell r="H438">
            <v>111.9</v>
          </cell>
          <cell r="I438">
            <v>54</v>
          </cell>
        </row>
        <row r="439">
          <cell r="A439" t="str">
            <v>Деятельность по трансляции телерадиоканалов по сетям кабельного телерадиовещания</v>
          </cell>
          <cell r="B439">
            <v>1.1000000000000001</v>
          </cell>
          <cell r="C439">
            <v>1.1000000000000001</v>
          </cell>
          <cell r="D439">
            <v>0</v>
          </cell>
          <cell r="E439">
            <v>0</v>
          </cell>
          <cell r="F439">
            <v>100</v>
          </cell>
          <cell r="G439">
            <v>24.1</v>
          </cell>
          <cell r="H439">
            <v>101.1</v>
          </cell>
          <cell r="I439">
            <v>75.900000000000006</v>
          </cell>
        </row>
        <row r="440">
          <cell r="A440" t="str">
            <v>Деятельность в области связи на базе проводных технологий прочая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54.7</v>
          </cell>
          <cell r="H440">
            <v>100</v>
          </cell>
          <cell r="I440">
            <v>45.3</v>
          </cell>
        </row>
        <row r="441">
          <cell r="A441" t="str">
            <v>Деятельность в области связи на базе беспроводных технологий</v>
          </cell>
          <cell r="B441">
            <v>10.199999999999999</v>
          </cell>
          <cell r="C441">
            <v>5.5</v>
          </cell>
          <cell r="D441">
            <v>12</v>
          </cell>
          <cell r="E441">
            <v>5.9</v>
          </cell>
          <cell r="F441">
            <v>99.7</v>
          </cell>
          <cell r="G441">
            <v>34.6</v>
          </cell>
          <cell r="H441">
            <v>98.1</v>
          </cell>
          <cell r="I441">
            <v>65.400000000000006</v>
          </cell>
        </row>
        <row r="442">
          <cell r="A442" t="str">
            <v>Деятельность в области связи на базе беспроводных технологий</v>
          </cell>
          <cell r="B442">
            <v>10.199999999999999</v>
          </cell>
          <cell r="C442">
            <v>5.5</v>
          </cell>
          <cell r="D442">
            <v>12</v>
          </cell>
          <cell r="E442">
            <v>5.9</v>
          </cell>
          <cell r="F442">
            <v>99.7</v>
          </cell>
          <cell r="G442">
            <v>34.6</v>
          </cell>
          <cell r="H442">
            <v>98.1</v>
          </cell>
          <cell r="I442">
            <v>65.400000000000006</v>
          </cell>
        </row>
        <row r="443">
          <cell r="A443" t="str">
            <v>Деятельность по предоставлению услуг подвижной связи для целей передачи голоса</v>
          </cell>
          <cell r="B443">
            <v>10.8</v>
          </cell>
          <cell r="C443">
            <v>5.4</v>
          </cell>
          <cell r="D443">
            <v>12.1</v>
          </cell>
          <cell r="E443">
            <v>6.8</v>
          </cell>
          <cell r="F443">
            <v>99.8</v>
          </cell>
          <cell r="G443">
            <v>33.799999999999997</v>
          </cell>
          <cell r="H443">
            <v>98.6</v>
          </cell>
          <cell r="I443">
            <v>66.2</v>
          </cell>
        </row>
        <row r="444">
          <cell r="A444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444">
            <v>4.7</v>
          </cell>
          <cell r="C444">
            <v>4.7</v>
          </cell>
          <cell r="D444">
            <v>2.5</v>
          </cell>
          <cell r="E444">
            <v>0</v>
          </cell>
          <cell r="F444">
            <v>0</v>
          </cell>
          <cell r="G444">
            <v>24.2</v>
          </cell>
          <cell r="H444">
            <v>102.2</v>
          </cell>
          <cell r="I444">
            <v>75.8</v>
          </cell>
        </row>
        <row r="445">
          <cell r="A445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445">
            <v>4.7</v>
          </cell>
          <cell r="C445">
            <v>4.7</v>
          </cell>
          <cell r="D445">
            <v>2.5</v>
          </cell>
          <cell r="E445">
            <v>0</v>
          </cell>
          <cell r="F445">
            <v>0</v>
          </cell>
          <cell r="G445">
            <v>24.2</v>
          </cell>
          <cell r="H445">
            <v>102.2</v>
          </cell>
          <cell r="I445">
            <v>75.8</v>
          </cell>
        </row>
        <row r="446">
          <cell r="A446" t="str">
            <v>Разработка компьютерного программного обеспечения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78.400000000000006</v>
          </cell>
          <cell r="H446">
            <v>100</v>
          </cell>
          <cell r="I446">
            <v>21.6</v>
          </cell>
        </row>
        <row r="447">
          <cell r="A447" t="str">
            <v>Деятельность консультативная и работы в области компьютерных технологий</v>
          </cell>
          <cell r="B447">
            <v>100</v>
          </cell>
          <cell r="C447">
            <v>100</v>
          </cell>
          <cell r="D447">
            <v>0</v>
          </cell>
          <cell r="E447">
            <v>0</v>
          </cell>
          <cell r="F447">
            <v>0</v>
          </cell>
          <cell r="G447">
            <v>88</v>
          </cell>
          <cell r="H447">
            <v>0</v>
          </cell>
          <cell r="I447">
            <v>12</v>
          </cell>
        </row>
        <row r="448">
          <cell r="A448" t="str">
            <v>Деятельность, связанная с использованием вычислительной техники и информационных технологий, прочая</v>
          </cell>
          <cell r="B448">
            <v>4.0999999999999996</v>
          </cell>
          <cell r="C448">
            <v>4.0999999999999996</v>
          </cell>
          <cell r="D448">
            <v>3.3</v>
          </cell>
          <cell r="E448">
            <v>0</v>
          </cell>
          <cell r="F448">
            <v>0</v>
          </cell>
          <cell r="G448">
            <v>7.8</v>
          </cell>
          <cell r="H448">
            <v>100.8</v>
          </cell>
          <cell r="I448">
            <v>92.2</v>
          </cell>
        </row>
        <row r="449">
          <cell r="A449" t="str">
            <v>Деятельность в области информационных технологий</v>
          </cell>
          <cell r="B449">
            <v>8.6</v>
          </cell>
          <cell r="C449">
            <v>0</v>
          </cell>
          <cell r="D449">
            <v>39.6</v>
          </cell>
          <cell r="E449">
            <v>0</v>
          </cell>
          <cell r="F449">
            <v>0</v>
          </cell>
          <cell r="G449">
            <v>0</v>
          </cell>
          <cell r="H449">
            <v>66.099999999999994</v>
          </cell>
          <cell r="I449">
            <v>100</v>
          </cell>
        </row>
        <row r="450">
          <cell r="A450" t="str">
            <v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v>
          </cell>
          <cell r="B450">
            <v>8.6</v>
          </cell>
          <cell r="C450">
            <v>0</v>
          </cell>
          <cell r="D450">
            <v>39.6</v>
          </cell>
          <cell r="E450">
            <v>0</v>
          </cell>
          <cell r="F450">
            <v>0</v>
          </cell>
          <cell r="G450">
            <v>0</v>
          </cell>
          <cell r="H450">
            <v>66.099999999999994</v>
          </cell>
          <cell r="I450">
            <v>100</v>
          </cell>
        </row>
        <row r="451">
          <cell r="A451" t="str">
            <v>Деятельность по обработке данных, предоставление услуг по размещению информации и связанная с этим деятельность</v>
          </cell>
          <cell r="B451">
            <v>8.6</v>
          </cell>
          <cell r="C451">
            <v>0</v>
          </cell>
          <cell r="D451">
            <v>39.6</v>
          </cell>
          <cell r="E451">
            <v>0</v>
          </cell>
          <cell r="F451">
            <v>0</v>
          </cell>
          <cell r="G451">
            <v>0</v>
          </cell>
          <cell r="H451">
            <v>66.099999999999994</v>
          </cell>
          <cell r="I451">
            <v>100</v>
          </cell>
        </row>
        <row r="452">
          <cell r="A452" t="str">
            <v>Деятельность по созданию и использованию баз данных и информационных ресурсов</v>
          </cell>
          <cell r="B452">
            <v>8.6</v>
          </cell>
          <cell r="C452">
            <v>0</v>
          </cell>
          <cell r="D452">
            <v>39.6</v>
          </cell>
          <cell r="E452">
            <v>0</v>
          </cell>
          <cell r="F452">
            <v>0</v>
          </cell>
          <cell r="G452">
            <v>0</v>
          </cell>
          <cell r="H452">
            <v>66.099999999999994</v>
          </cell>
          <cell r="I452">
            <v>100</v>
          </cell>
        </row>
        <row r="453">
          <cell r="A453" t="str">
            <v>ДЕЯТЕЛЬНОСТЬ ФИНАНСОВАЯ И СТРАХОВАЯ</v>
          </cell>
          <cell r="B453">
            <v>4.7</v>
          </cell>
          <cell r="C453">
            <v>3</v>
          </cell>
          <cell r="D453">
            <v>23.6</v>
          </cell>
          <cell r="E453">
            <v>2.5</v>
          </cell>
          <cell r="F453">
            <v>32.9</v>
          </cell>
          <cell r="G453">
            <v>66.400000000000006</v>
          </cell>
          <cell r="H453">
            <v>80.2</v>
          </cell>
          <cell r="I453">
            <v>33.6</v>
          </cell>
        </row>
        <row r="454">
          <cell r="A454" t="str">
            <v>Деятельность по предоставлению финансовых услуг, кроме услуг по страхованию и пенсионному обеспечению</v>
          </cell>
          <cell r="B454">
            <v>4.8</v>
          </cell>
          <cell r="C454">
            <v>3</v>
          </cell>
          <cell r="D454">
            <v>24.2</v>
          </cell>
          <cell r="E454">
            <v>2.6</v>
          </cell>
          <cell r="F454">
            <v>32.5</v>
          </cell>
          <cell r="G454">
            <v>66.5</v>
          </cell>
          <cell r="H454">
            <v>79.599999999999994</v>
          </cell>
          <cell r="I454">
            <v>33.5</v>
          </cell>
        </row>
        <row r="455">
          <cell r="A455" t="str">
            <v>Денежное посредничество</v>
          </cell>
          <cell r="B455">
            <v>4.5</v>
          </cell>
          <cell r="C455">
            <v>2.7</v>
          </cell>
          <cell r="D455">
            <v>24.2</v>
          </cell>
          <cell r="E455">
            <v>2.6</v>
          </cell>
          <cell r="F455">
            <v>32.5</v>
          </cell>
          <cell r="G455">
            <v>66.5</v>
          </cell>
          <cell r="H455">
            <v>79.400000000000006</v>
          </cell>
          <cell r="I455">
            <v>33.5</v>
          </cell>
        </row>
        <row r="456">
          <cell r="A456" t="str">
            <v>Денежное посредничество прочее</v>
          </cell>
          <cell r="B456">
            <v>4.5</v>
          </cell>
          <cell r="C456">
            <v>2.7</v>
          </cell>
          <cell r="D456">
            <v>24.2</v>
          </cell>
          <cell r="E456">
            <v>2.6</v>
          </cell>
          <cell r="F456">
            <v>32.5</v>
          </cell>
          <cell r="G456">
            <v>66.5</v>
          </cell>
          <cell r="H456">
            <v>79.400000000000006</v>
          </cell>
          <cell r="I456">
            <v>33.5</v>
          </cell>
        </row>
        <row r="457">
          <cell r="A457" t="str">
            <v>Деятельность по предоставлению прочих финансовых услуг, кроме услуг по страхованию и пенсионному обеспечению</v>
          </cell>
          <cell r="B457">
            <v>48.5</v>
          </cell>
          <cell r="C457">
            <v>48.1</v>
          </cell>
          <cell r="D457">
            <v>0.9</v>
          </cell>
          <cell r="E457">
            <v>0</v>
          </cell>
          <cell r="F457">
            <v>0</v>
          </cell>
          <cell r="G457">
            <v>65.8</v>
          </cell>
          <cell r="H457">
            <v>192.5</v>
          </cell>
          <cell r="I457">
            <v>34.200000000000003</v>
          </cell>
        </row>
        <row r="458">
          <cell r="A458" t="str">
            <v>Деятельность по финансовой аренде (лизингу/сублизингу)</v>
          </cell>
          <cell r="B458">
            <v>92.9</v>
          </cell>
          <cell r="C458">
            <v>91.7</v>
          </cell>
          <cell r="D458">
            <v>14.4</v>
          </cell>
          <cell r="E458">
            <v>0</v>
          </cell>
          <cell r="F458">
            <v>0</v>
          </cell>
          <cell r="G458">
            <v>44</v>
          </cell>
          <cell r="H458">
            <v>1207.2</v>
          </cell>
          <cell r="I458">
            <v>56</v>
          </cell>
        </row>
        <row r="459">
          <cell r="A459" t="str">
            <v>Деятельность по финансовой аренде (лизингу/сублизингу) в прочих областях, кроме племенных животных</v>
          </cell>
          <cell r="B459">
            <v>88</v>
          </cell>
          <cell r="C459">
            <v>88</v>
          </cell>
          <cell r="D459">
            <v>75</v>
          </cell>
          <cell r="E459">
            <v>0</v>
          </cell>
          <cell r="F459">
            <v>0</v>
          </cell>
          <cell r="G459">
            <v>52.2</v>
          </cell>
          <cell r="H459">
            <v>209</v>
          </cell>
          <cell r="I459">
            <v>47.8</v>
          </cell>
        </row>
        <row r="460">
          <cell r="A460" t="str">
            <v>Предоставление займов и прочих видов кредита</v>
          </cell>
          <cell r="B460">
            <v>20.100000000000001</v>
          </cell>
          <cell r="C460">
            <v>20.100000000000001</v>
          </cell>
          <cell r="D460">
            <v>0</v>
          </cell>
          <cell r="E460">
            <v>0</v>
          </cell>
          <cell r="F460">
            <v>0</v>
          </cell>
          <cell r="G460">
            <v>79.8</v>
          </cell>
          <cell r="H460">
            <v>125.1</v>
          </cell>
          <cell r="I460">
            <v>20.2</v>
          </cell>
        </row>
        <row r="461">
          <cell r="A461" t="str">
            <v>Деятельность по предоставлению денежных ссуд под залог недвижимого имущества</v>
          </cell>
          <cell r="B461">
            <v>20.100000000000001</v>
          </cell>
          <cell r="C461">
            <v>20.100000000000001</v>
          </cell>
          <cell r="D461">
            <v>0</v>
          </cell>
          <cell r="E461">
            <v>0</v>
          </cell>
          <cell r="F461">
            <v>0</v>
          </cell>
          <cell r="G461">
            <v>79.8</v>
          </cell>
          <cell r="H461">
            <v>125.1</v>
          </cell>
          <cell r="I461">
            <v>20.2</v>
          </cell>
        </row>
        <row r="462">
          <cell r="A462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B462">
            <v>3.8</v>
          </cell>
          <cell r="C462">
            <v>2.7</v>
          </cell>
          <cell r="D462">
            <v>2.1</v>
          </cell>
          <cell r="E462">
            <v>0.7</v>
          </cell>
          <cell r="F462">
            <v>100</v>
          </cell>
          <cell r="G462">
            <v>58.8</v>
          </cell>
          <cell r="H462">
            <v>101.8</v>
          </cell>
          <cell r="I462">
            <v>41.2</v>
          </cell>
        </row>
        <row r="463">
          <cell r="A463" t="str">
            <v>Страхование</v>
          </cell>
          <cell r="B463">
            <v>3.8</v>
          </cell>
          <cell r="C463">
            <v>2.7</v>
          </cell>
          <cell r="D463">
            <v>2.1</v>
          </cell>
          <cell r="E463">
            <v>0.7</v>
          </cell>
          <cell r="F463">
            <v>100</v>
          </cell>
          <cell r="G463">
            <v>58.8</v>
          </cell>
          <cell r="H463">
            <v>101.8</v>
          </cell>
          <cell r="I463">
            <v>41.2</v>
          </cell>
        </row>
        <row r="464">
          <cell r="A464" t="str">
            <v>Страхование жизни</v>
          </cell>
          <cell r="B464">
            <v>1.7</v>
          </cell>
          <cell r="C464">
            <v>0</v>
          </cell>
          <cell r="D464">
            <v>1.5</v>
          </cell>
          <cell r="E464">
            <v>0</v>
          </cell>
          <cell r="F464">
            <v>0</v>
          </cell>
          <cell r="G464">
            <v>47.2</v>
          </cell>
          <cell r="H464">
            <v>100.3</v>
          </cell>
          <cell r="I464">
            <v>52.8</v>
          </cell>
        </row>
        <row r="465">
          <cell r="A465" t="str">
            <v>Страхование, кроме страхования жизни</v>
          </cell>
          <cell r="B465">
            <v>4</v>
          </cell>
          <cell r="C465">
            <v>2.9</v>
          </cell>
          <cell r="D465">
            <v>2.2000000000000002</v>
          </cell>
          <cell r="E465">
            <v>0.8</v>
          </cell>
          <cell r="F465">
            <v>100</v>
          </cell>
          <cell r="G465">
            <v>62.3</v>
          </cell>
          <cell r="H465">
            <v>101.9</v>
          </cell>
          <cell r="I465">
            <v>37.700000000000003</v>
          </cell>
        </row>
        <row r="466">
          <cell r="A466" t="str">
            <v>Страхование медицинское</v>
          </cell>
          <cell r="B466">
            <v>61.7</v>
          </cell>
          <cell r="C466">
            <v>48.1</v>
          </cell>
          <cell r="D466">
            <v>48.8</v>
          </cell>
          <cell r="E466">
            <v>17.8</v>
          </cell>
          <cell r="F466">
            <v>100</v>
          </cell>
          <cell r="G466">
            <v>57.2</v>
          </cell>
          <cell r="H466">
            <v>133.69999999999999</v>
          </cell>
          <cell r="I466">
            <v>42.8</v>
          </cell>
        </row>
        <row r="467">
          <cell r="A467" t="str">
            <v>Страхование имущества</v>
          </cell>
          <cell r="B467">
            <v>0.3</v>
          </cell>
          <cell r="C467">
            <v>0.3</v>
          </cell>
          <cell r="D467">
            <v>0.2</v>
          </cell>
          <cell r="E467">
            <v>0.2</v>
          </cell>
          <cell r="F467">
            <v>100</v>
          </cell>
          <cell r="G467">
            <v>66.7</v>
          </cell>
          <cell r="H467">
            <v>100.2</v>
          </cell>
          <cell r="I467">
            <v>33.299999999999997</v>
          </cell>
        </row>
        <row r="468">
          <cell r="A468" t="str">
            <v>Страхование гражданской ответственности</v>
          </cell>
          <cell r="B468">
            <v>14.7</v>
          </cell>
          <cell r="C468">
            <v>14.7</v>
          </cell>
          <cell r="D468">
            <v>0</v>
          </cell>
          <cell r="E468">
            <v>0</v>
          </cell>
          <cell r="F468">
            <v>0</v>
          </cell>
          <cell r="G468">
            <v>65.599999999999994</v>
          </cell>
          <cell r="H468">
            <v>117.3</v>
          </cell>
          <cell r="I468">
            <v>34.4</v>
          </cell>
        </row>
        <row r="469">
          <cell r="A469" t="str">
            <v>Деятельность вспомогательная в сфере финансовых услуг и страхования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100</v>
          </cell>
          <cell r="I469">
            <v>100</v>
          </cell>
        </row>
        <row r="470">
          <cell r="A470" t="str">
            <v>Деятельность вспомогательная в сфере финансовых услуг, кроме страхования и пенсионного обеспечения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100</v>
          </cell>
          <cell r="I470">
            <v>100</v>
          </cell>
        </row>
        <row r="471">
          <cell r="A471" t="str">
            <v>Управление финансовыми рынками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100</v>
          </cell>
          <cell r="I471">
            <v>100</v>
          </cell>
        </row>
        <row r="472">
          <cell r="A472" t="str">
            <v>Деятельность регистраторов по ведению реестра владельцев ценных бумаг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100</v>
          </cell>
          <cell r="I472">
            <v>100</v>
          </cell>
        </row>
        <row r="473">
          <cell r="A473" t="str">
            <v>ДЕЯТЕЛЬНОСТЬ ПО ОПЕРАЦИЯМ С НЕДВИЖИМЫМ ИМУЩЕСТВОМ</v>
          </cell>
          <cell r="B473">
            <v>36.700000000000003</v>
          </cell>
          <cell r="C473">
            <v>31.2</v>
          </cell>
          <cell r="D473">
            <v>0.5</v>
          </cell>
          <cell r="E473">
            <v>0.2</v>
          </cell>
          <cell r="F473">
            <v>59.8</v>
          </cell>
          <cell r="G473">
            <v>82.6</v>
          </cell>
          <cell r="H473">
            <v>157.30000000000001</v>
          </cell>
          <cell r="I473">
            <v>17.399999999999999</v>
          </cell>
        </row>
        <row r="474">
          <cell r="A474" t="str">
            <v>Операции с недвижимым имуществом</v>
          </cell>
          <cell r="B474">
            <v>36.700000000000003</v>
          </cell>
          <cell r="C474">
            <v>31.2</v>
          </cell>
          <cell r="D474">
            <v>0.5</v>
          </cell>
          <cell r="E474">
            <v>0.2</v>
          </cell>
          <cell r="F474">
            <v>59.8</v>
          </cell>
          <cell r="G474">
            <v>82.6</v>
          </cell>
          <cell r="H474">
            <v>157.30000000000001</v>
          </cell>
          <cell r="I474">
            <v>17.399999999999999</v>
          </cell>
        </row>
        <row r="475">
          <cell r="A475" t="str">
            <v>Аренда и управление собственным или арендованным недвижимым имуществом</v>
          </cell>
          <cell r="B475">
            <v>36.9</v>
          </cell>
          <cell r="C475">
            <v>31.9</v>
          </cell>
          <cell r="D475">
            <v>0.3</v>
          </cell>
          <cell r="E475">
            <v>0.2</v>
          </cell>
          <cell r="F475">
            <v>60.4</v>
          </cell>
          <cell r="G475">
            <v>83.1</v>
          </cell>
          <cell r="H475">
            <v>158</v>
          </cell>
          <cell r="I475">
            <v>16.899999999999999</v>
          </cell>
        </row>
        <row r="476">
          <cell r="A476" t="str">
            <v>Аренда и управление собственным или арендованным недвижимым имуществом</v>
          </cell>
          <cell r="B476">
            <v>36.9</v>
          </cell>
          <cell r="C476">
            <v>31.9</v>
          </cell>
          <cell r="D476">
            <v>0.3</v>
          </cell>
          <cell r="E476">
            <v>0.2</v>
          </cell>
          <cell r="F476">
            <v>60.4</v>
          </cell>
          <cell r="G476">
            <v>83.1</v>
          </cell>
          <cell r="H476">
            <v>158</v>
          </cell>
          <cell r="I476">
            <v>16.899999999999999</v>
          </cell>
        </row>
        <row r="477">
          <cell r="A477" t="str">
            <v>Аренда и управление собственным или арендованным нежилым недвижимым имуществом</v>
          </cell>
          <cell r="B477">
            <v>37</v>
          </cell>
          <cell r="C477">
            <v>32.4</v>
          </cell>
          <cell r="D477">
            <v>0.3</v>
          </cell>
          <cell r="E477">
            <v>0.2</v>
          </cell>
          <cell r="F477">
            <v>60.4</v>
          </cell>
          <cell r="G477">
            <v>83.7</v>
          </cell>
          <cell r="H477">
            <v>158.4</v>
          </cell>
          <cell r="I477">
            <v>16.3</v>
          </cell>
        </row>
        <row r="478">
          <cell r="A478" t="str">
            <v>Операции с недвижимым имуществом за вознаграждение или на договорной основе</v>
          </cell>
          <cell r="B478">
            <v>32.799999999999997</v>
          </cell>
          <cell r="C478">
            <v>10</v>
          </cell>
          <cell r="D478">
            <v>5.2</v>
          </cell>
          <cell r="E478">
            <v>0</v>
          </cell>
          <cell r="F478">
            <v>0</v>
          </cell>
          <cell r="G478">
            <v>67.7</v>
          </cell>
          <cell r="H478">
            <v>141.1</v>
          </cell>
          <cell r="I478">
            <v>32.299999999999997</v>
          </cell>
        </row>
        <row r="479">
          <cell r="A479" t="str">
            <v>Деятельность агентств недвижимости за вознаграждение или на договорной основе</v>
          </cell>
          <cell r="B479">
            <v>83</v>
          </cell>
          <cell r="C479">
            <v>32.799999999999997</v>
          </cell>
          <cell r="D479">
            <v>2.5</v>
          </cell>
          <cell r="E479">
            <v>0</v>
          </cell>
          <cell r="F479">
            <v>0</v>
          </cell>
          <cell r="G479">
            <v>94.8</v>
          </cell>
          <cell r="H479">
            <v>573.4</v>
          </cell>
          <cell r="I479">
            <v>5.2</v>
          </cell>
        </row>
        <row r="480">
          <cell r="A480" t="str">
            <v>Предоставление посреднических услуг при купле-продаже недвижимого имущества за вознаграждение или на договорной основе</v>
          </cell>
          <cell r="B480">
            <v>83</v>
          </cell>
          <cell r="C480">
            <v>32.799999999999997</v>
          </cell>
          <cell r="D480">
            <v>2.5</v>
          </cell>
          <cell r="E480">
            <v>0</v>
          </cell>
          <cell r="F480">
            <v>0</v>
          </cell>
          <cell r="G480">
            <v>94.8</v>
          </cell>
          <cell r="H480">
            <v>573.4</v>
          </cell>
          <cell r="I480">
            <v>5.2</v>
          </cell>
        </row>
        <row r="481">
          <cell r="A481" t="str">
            <v>Предоставление посреднических услуг при купле-продаже нежилого недвижимого имущества за вознаграждение или на договорной основе</v>
          </cell>
          <cell r="B481">
            <v>83</v>
          </cell>
          <cell r="C481">
            <v>32.799999999999997</v>
          </cell>
          <cell r="D481">
            <v>2.5</v>
          </cell>
          <cell r="E481">
            <v>0</v>
          </cell>
          <cell r="F481">
            <v>0</v>
          </cell>
          <cell r="G481">
            <v>94.8</v>
          </cell>
          <cell r="H481">
            <v>573.4</v>
          </cell>
          <cell r="I481">
            <v>5.2</v>
          </cell>
        </row>
        <row r="482">
          <cell r="A482" t="str">
            <v>Управление недвижимым имуществом за вознаграждение или на договорной основе</v>
          </cell>
          <cell r="B482">
            <v>15.1</v>
          </cell>
          <cell r="C482">
            <v>2</v>
          </cell>
          <cell r="D482">
            <v>5.3</v>
          </cell>
          <cell r="E482">
            <v>0</v>
          </cell>
          <cell r="F482">
            <v>0</v>
          </cell>
          <cell r="G482">
            <v>58.2</v>
          </cell>
          <cell r="H482">
            <v>111.5</v>
          </cell>
          <cell r="I482">
            <v>41.8</v>
          </cell>
        </row>
        <row r="483">
          <cell r="A483" t="str">
            <v>Управление эксплуатацией жилого фонда за вознаграждение или на договорной основе</v>
          </cell>
          <cell r="B483">
            <v>5.5</v>
          </cell>
          <cell r="C483">
            <v>5.5</v>
          </cell>
          <cell r="D483">
            <v>0.3</v>
          </cell>
          <cell r="E483">
            <v>0</v>
          </cell>
          <cell r="F483">
            <v>0</v>
          </cell>
          <cell r="G483">
            <v>34.4</v>
          </cell>
          <cell r="H483">
            <v>105.5</v>
          </cell>
          <cell r="I483">
            <v>65.599999999999994</v>
          </cell>
        </row>
        <row r="484">
          <cell r="A484" t="str">
            <v>Управление эксплуатацией нежилого фонда за вознаграждение или на договорной основе</v>
          </cell>
          <cell r="B484">
            <v>21.9</v>
          </cell>
          <cell r="C484">
            <v>1.9</v>
          </cell>
          <cell r="D484">
            <v>6.9</v>
          </cell>
          <cell r="E484">
            <v>0.1</v>
          </cell>
          <cell r="F484">
            <v>0</v>
          </cell>
          <cell r="G484">
            <v>77.3</v>
          </cell>
          <cell r="H484">
            <v>119.1</v>
          </cell>
          <cell r="I484">
            <v>22.7</v>
          </cell>
        </row>
        <row r="485">
          <cell r="A485" t="str">
            <v>ДЕЯТЕЛЬНОСТЬ ПРОФЕССИОНАЛЬНАЯ, НАУЧНАЯ И ТЕХНИЧЕСКАЯ</v>
          </cell>
          <cell r="B485">
            <v>4.2</v>
          </cell>
          <cell r="C485">
            <v>3.3</v>
          </cell>
          <cell r="D485">
            <v>1.3</v>
          </cell>
          <cell r="E485">
            <v>0.2</v>
          </cell>
          <cell r="F485">
            <v>100</v>
          </cell>
          <cell r="G485">
            <v>35.799999999999997</v>
          </cell>
          <cell r="H485">
            <v>103.1</v>
          </cell>
          <cell r="I485">
            <v>64.2</v>
          </cell>
        </row>
        <row r="486">
          <cell r="A486" t="str">
            <v>Деятельность в области права и бухгалтерского учета</v>
          </cell>
          <cell r="B486">
            <v>103.1</v>
          </cell>
          <cell r="C486">
            <v>68.599999999999994</v>
          </cell>
          <cell r="D486">
            <v>109.2</v>
          </cell>
          <cell r="E486">
            <v>9.4</v>
          </cell>
          <cell r="F486">
            <v>100</v>
          </cell>
          <cell r="G486">
            <v>53.7</v>
          </cell>
          <cell r="H486">
            <v>296.7</v>
          </cell>
          <cell r="I486">
            <v>46.3</v>
          </cell>
        </row>
        <row r="487">
          <cell r="A487" t="str">
            <v>Деятельность в области права</v>
          </cell>
          <cell r="B487">
            <v>100</v>
          </cell>
          <cell r="C487">
            <v>100</v>
          </cell>
          <cell r="D487">
            <v>0</v>
          </cell>
          <cell r="E487">
            <v>0</v>
          </cell>
          <cell r="F487">
            <v>0</v>
          </cell>
          <cell r="G487">
            <v>72.400000000000006</v>
          </cell>
          <cell r="H487">
            <v>0</v>
          </cell>
          <cell r="I487">
            <v>27.6</v>
          </cell>
        </row>
        <row r="488">
          <cell r="A488" t="str">
            <v>Деятельность в области права</v>
          </cell>
          <cell r="B488">
            <v>100</v>
          </cell>
          <cell r="C488">
            <v>100</v>
          </cell>
          <cell r="D488">
            <v>0</v>
          </cell>
          <cell r="E488">
            <v>0</v>
          </cell>
          <cell r="F488">
            <v>0</v>
          </cell>
          <cell r="G488">
            <v>72.400000000000006</v>
          </cell>
          <cell r="H488">
            <v>0</v>
          </cell>
          <cell r="I488">
            <v>27.6</v>
          </cell>
        </row>
        <row r="489">
          <cell r="A489" t="str">
            <v>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B489">
            <v>106.8</v>
          </cell>
          <cell r="C489">
            <v>31.2</v>
          </cell>
          <cell r="D489">
            <v>109.2</v>
          </cell>
          <cell r="E489">
            <v>9.4</v>
          </cell>
          <cell r="F489">
            <v>100</v>
          </cell>
          <cell r="G489">
            <v>31.4</v>
          </cell>
          <cell r="H489">
            <v>135.4</v>
          </cell>
          <cell r="I489">
            <v>68.599999999999994</v>
          </cell>
        </row>
        <row r="490">
          <cell r="A490" t="str">
            <v>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B490">
            <v>106.8</v>
          </cell>
          <cell r="C490">
            <v>31.2</v>
          </cell>
          <cell r="D490">
            <v>109.2</v>
          </cell>
          <cell r="E490">
            <v>9.4</v>
          </cell>
          <cell r="F490">
            <v>100</v>
          </cell>
          <cell r="G490">
            <v>31.4</v>
          </cell>
          <cell r="H490">
            <v>135.4</v>
          </cell>
          <cell r="I490">
            <v>68.599999999999994</v>
          </cell>
        </row>
        <row r="491">
          <cell r="A491" t="str">
            <v>Деятельность по оказанию услуг в области бухгалтерского учета</v>
          </cell>
          <cell r="B491">
            <v>106.8</v>
          </cell>
          <cell r="C491">
            <v>31.2</v>
          </cell>
          <cell r="D491">
            <v>109.2</v>
          </cell>
          <cell r="E491">
            <v>9.4</v>
          </cell>
          <cell r="F491">
            <v>100</v>
          </cell>
          <cell r="G491">
            <v>31.4</v>
          </cell>
          <cell r="H491">
            <v>135.4</v>
          </cell>
          <cell r="I491">
            <v>68.599999999999994</v>
          </cell>
        </row>
        <row r="492">
          <cell r="A492" t="str">
            <v>Деятельность головных офисов; консультирование по вопросам управления</v>
          </cell>
          <cell r="B492">
            <v>11.4</v>
          </cell>
          <cell r="C492">
            <v>6.9</v>
          </cell>
          <cell r="D492">
            <v>4.4000000000000004</v>
          </cell>
          <cell r="E492">
            <v>0</v>
          </cell>
          <cell r="F492">
            <v>0</v>
          </cell>
          <cell r="G492">
            <v>45.9</v>
          </cell>
          <cell r="H492">
            <v>108</v>
          </cell>
          <cell r="I492">
            <v>54.1</v>
          </cell>
        </row>
        <row r="493">
          <cell r="A493" t="str">
            <v>Консультирование по вопросам управления</v>
          </cell>
          <cell r="B493">
            <v>11.4</v>
          </cell>
          <cell r="C493">
            <v>6.9</v>
          </cell>
          <cell r="D493">
            <v>4.4000000000000004</v>
          </cell>
          <cell r="E493">
            <v>0</v>
          </cell>
          <cell r="F493">
            <v>0</v>
          </cell>
          <cell r="G493">
            <v>45.9</v>
          </cell>
          <cell r="H493">
            <v>108</v>
          </cell>
          <cell r="I493">
            <v>54.1</v>
          </cell>
        </row>
        <row r="494">
          <cell r="A494" t="str">
            <v>Консультирование по вопросам коммерческой деятельности и управления</v>
          </cell>
          <cell r="B494">
            <v>11.4</v>
          </cell>
          <cell r="C494">
            <v>6.9</v>
          </cell>
          <cell r="D494">
            <v>4.4000000000000004</v>
          </cell>
          <cell r="E494">
            <v>0</v>
          </cell>
          <cell r="F494">
            <v>0</v>
          </cell>
          <cell r="G494">
            <v>45.9</v>
          </cell>
          <cell r="H494">
            <v>108</v>
          </cell>
          <cell r="I494">
            <v>54.1</v>
          </cell>
        </row>
        <row r="495">
          <cell r="A495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B495">
            <v>8</v>
          </cell>
          <cell r="C495">
            <v>5.7</v>
          </cell>
          <cell r="D495">
            <v>6.2</v>
          </cell>
          <cell r="E495">
            <v>1.3</v>
          </cell>
          <cell r="F495">
            <v>100</v>
          </cell>
          <cell r="G495">
            <v>18.5</v>
          </cell>
          <cell r="H495">
            <v>102</v>
          </cell>
          <cell r="I495">
            <v>81.5</v>
          </cell>
        </row>
        <row r="496">
          <cell r="A496" t="str">
            <v>Деятельность в области архитектуры, инженерных изысканий и предоставление технических консультаций в этих областях</v>
          </cell>
          <cell r="B496">
            <v>9.6999999999999993</v>
          </cell>
          <cell r="C496">
            <v>7.3</v>
          </cell>
          <cell r="D496">
            <v>7.9</v>
          </cell>
          <cell r="E496">
            <v>1.7</v>
          </cell>
          <cell r="F496">
            <v>100</v>
          </cell>
          <cell r="G496">
            <v>20.399999999999999</v>
          </cell>
          <cell r="H496">
            <v>102</v>
          </cell>
          <cell r="I496">
            <v>79.599999999999994</v>
          </cell>
        </row>
        <row r="497">
          <cell r="A497" t="str">
            <v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v>
          </cell>
          <cell r="B497">
            <v>9.6999999999999993</v>
          </cell>
          <cell r="C497">
            <v>7.3</v>
          </cell>
          <cell r="D497">
            <v>7.9</v>
          </cell>
          <cell r="E497">
            <v>1.7</v>
          </cell>
          <cell r="F497">
            <v>100</v>
          </cell>
          <cell r="G497">
            <v>20.399999999999999</v>
          </cell>
          <cell r="H497">
            <v>102</v>
          </cell>
          <cell r="I497">
            <v>79.599999999999994</v>
          </cell>
        </row>
        <row r="498">
          <cell r="A498" t="str">
            <v>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v>
          </cell>
          <cell r="B498">
            <v>0</v>
          </cell>
          <cell r="C498">
            <v>0</v>
          </cell>
          <cell r="D498">
            <v>25.4</v>
          </cell>
          <cell r="E498">
            <v>0</v>
          </cell>
          <cell r="F498">
            <v>0</v>
          </cell>
          <cell r="G498">
            <v>0</v>
          </cell>
          <cell r="H498">
            <v>74.599999999999994</v>
          </cell>
          <cell r="I498">
            <v>100</v>
          </cell>
        </row>
        <row r="499">
          <cell r="A499" t="str">
            <v>Деятельность геодезическая и картографическая</v>
          </cell>
          <cell r="B499">
            <v>9.9</v>
          </cell>
          <cell r="C499">
            <v>7.4</v>
          </cell>
          <cell r="D499">
            <v>7.4</v>
          </cell>
          <cell r="E499">
            <v>1.7</v>
          </cell>
          <cell r="F499">
            <v>100</v>
          </cell>
          <cell r="G499">
            <v>20.8</v>
          </cell>
          <cell r="H499">
            <v>102.7</v>
          </cell>
          <cell r="I499">
            <v>79.2</v>
          </cell>
        </row>
        <row r="500">
          <cell r="A500" t="str">
            <v>Деятельность топографо-геодезическая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17.399999999999999</v>
          </cell>
          <cell r="H500">
            <v>100</v>
          </cell>
          <cell r="I500">
            <v>82.6</v>
          </cell>
        </row>
        <row r="501">
          <cell r="A501" t="str">
            <v>Инженерные изыскания в строительстве</v>
          </cell>
          <cell r="B501">
            <v>12.9</v>
          </cell>
          <cell r="C501">
            <v>9.6999999999999993</v>
          </cell>
          <cell r="D501">
            <v>9.6999999999999993</v>
          </cell>
          <cell r="E501">
            <v>2.2000000000000002</v>
          </cell>
          <cell r="F501">
            <v>100</v>
          </cell>
          <cell r="G501">
            <v>21.8</v>
          </cell>
          <cell r="H501">
            <v>103.6</v>
          </cell>
          <cell r="I501">
            <v>78.2</v>
          </cell>
        </row>
        <row r="502">
          <cell r="A502" t="str">
            <v>Технические испытания, исследования, анализ и сертификация</v>
          </cell>
          <cell r="B502">
            <v>2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11.5</v>
          </cell>
          <cell r="H502">
            <v>102.1</v>
          </cell>
          <cell r="I502">
            <v>88.5</v>
          </cell>
        </row>
        <row r="503">
          <cell r="A503" t="str">
            <v>Технические испытания, исследования, анализ и сертификация</v>
          </cell>
          <cell r="B503">
            <v>2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11.5</v>
          </cell>
          <cell r="H503">
            <v>102.1</v>
          </cell>
          <cell r="I503">
            <v>88.5</v>
          </cell>
        </row>
        <row r="504">
          <cell r="A504" t="str">
            <v>Деятельность по техническому контролю, испытаниям и анализу прочая</v>
          </cell>
          <cell r="B504">
            <v>2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11.5</v>
          </cell>
          <cell r="H504">
            <v>102.1</v>
          </cell>
          <cell r="I504">
            <v>88.5</v>
          </cell>
        </row>
        <row r="505">
          <cell r="A505" t="str">
            <v>Научные исследования и разработки</v>
          </cell>
          <cell r="B505">
            <v>1.7</v>
          </cell>
          <cell r="C505">
            <v>1.7</v>
          </cell>
          <cell r="D505">
            <v>0.3</v>
          </cell>
          <cell r="E505">
            <v>0.2</v>
          </cell>
          <cell r="F505">
            <v>100</v>
          </cell>
          <cell r="G505">
            <v>34.4</v>
          </cell>
          <cell r="H505">
            <v>101.4</v>
          </cell>
          <cell r="I505">
            <v>65.599999999999994</v>
          </cell>
        </row>
        <row r="506">
          <cell r="A506" t="str">
            <v>Научные исследования и разработки в области естественных и технических наук</v>
          </cell>
          <cell r="B506">
            <v>1.7</v>
          </cell>
          <cell r="C506">
            <v>1.7</v>
          </cell>
          <cell r="D506">
            <v>0.3</v>
          </cell>
          <cell r="E506">
            <v>0.2</v>
          </cell>
          <cell r="F506">
            <v>100</v>
          </cell>
          <cell r="G506">
            <v>34.4</v>
          </cell>
          <cell r="H506">
            <v>101.4</v>
          </cell>
          <cell r="I506">
            <v>65.599999999999994</v>
          </cell>
        </row>
        <row r="507">
          <cell r="A507" t="str">
            <v>Научные исследования и разработки в области естественных и технических наук прочие</v>
          </cell>
          <cell r="B507">
            <v>1.7</v>
          </cell>
          <cell r="C507">
            <v>1.7</v>
          </cell>
          <cell r="D507">
            <v>0.3</v>
          </cell>
          <cell r="E507">
            <v>0.2</v>
          </cell>
          <cell r="F507">
            <v>100</v>
          </cell>
          <cell r="G507">
            <v>34.4</v>
          </cell>
          <cell r="H507">
            <v>101.4</v>
          </cell>
          <cell r="I507">
            <v>65.599999999999994</v>
          </cell>
        </row>
        <row r="508">
          <cell r="A508" t="str">
            <v>Деятельность рекламная и исследование конъюнктуры рынка</v>
          </cell>
          <cell r="B508">
            <v>32.5</v>
          </cell>
          <cell r="C508">
            <v>32.5</v>
          </cell>
          <cell r="D508">
            <v>2.2000000000000002</v>
          </cell>
          <cell r="E508">
            <v>1.9</v>
          </cell>
          <cell r="F508">
            <v>100</v>
          </cell>
          <cell r="G508">
            <v>48</v>
          </cell>
          <cell r="H508">
            <v>144.80000000000001</v>
          </cell>
          <cell r="I508">
            <v>52</v>
          </cell>
        </row>
        <row r="509">
          <cell r="A509" t="str">
            <v>Деятельность рекламная</v>
          </cell>
          <cell r="B509">
            <v>1</v>
          </cell>
          <cell r="C509">
            <v>1</v>
          </cell>
          <cell r="D509">
            <v>3.9</v>
          </cell>
          <cell r="E509">
            <v>3.9</v>
          </cell>
          <cell r="F509">
            <v>100</v>
          </cell>
          <cell r="G509">
            <v>49.1</v>
          </cell>
          <cell r="H509">
            <v>97</v>
          </cell>
          <cell r="I509">
            <v>50.9</v>
          </cell>
        </row>
        <row r="510">
          <cell r="A510" t="str">
            <v>Деятельность рекламных агентств</v>
          </cell>
          <cell r="B510">
            <v>1</v>
          </cell>
          <cell r="C510">
            <v>1</v>
          </cell>
          <cell r="D510">
            <v>3.9</v>
          </cell>
          <cell r="E510">
            <v>3.9</v>
          </cell>
          <cell r="F510">
            <v>100</v>
          </cell>
          <cell r="G510">
            <v>49.1</v>
          </cell>
          <cell r="H510">
            <v>97</v>
          </cell>
          <cell r="I510">
            <v>50.9</v>
          </cell>
        </row>
        <row r="511">
          <cell r="A511" t="str">
            <v>Исследование конъюнктуры рынка и изучение общественного мнения</v>
          </cell>
          <cell r="B511">
            <v>38.5</v>
          </cell>
          <cell r="C511">
            <v>38.5</v>
          </cell>
          <cell r="D511">
            <v>1.7</v>
          </cell>
          <cell r="E511">
            <v>1.2</v>
          </cell>
          <cell r="F511">
            <v>100</v>
          </cell>
          <cell r="G511">
            <v>47.8</v>
          </cell>
          <cell r="H511">
            <v>159.69999999999999</v>
          </cell>
          <cell r="I511">
            <v>52.2</v>
          </cell>
        </row>
        <row r="512">
          <cell r="A512" t="str">
            <v>Исследование конъюнктуры рынка и изучение общественного мнения</v>
          </cell>
          <cell r="B512">
            <v>38.5</v>
          </cell>
          <cell r="C512">
            <v>38.5</v>
          </cell>
          <cell r="D512">
            <v>1.7</v>
          </cell>
          <cell r="E512">
            <v>1.2</v>
          </cell>
          <cell r="F512">
            <v>100</v>
          </cell>
          <cell r="G512">
            <v>47.8</v>
          </cell>
          <cell r="H512">
            <v>159.69999999999999</v>
          </cell>
          <cell r="I512">
            <v>52.2</v>
          </cell>
        </row>
        <row r="513">
          <cell r="A513" t="str">
            <v>Исследование конъюнктуры рынка</v>
          </cell>
          <cell r="B513">
            <v>38.5</v>
          </cell>
          <cell r="C513">
            <v>38.5</v>
          </cell>
          <cell r="D513">
            <v>1.7</v>
          </cell>
          <cell r="E513">
            <v>1.2</v>
          </cell>
          <cell r="F513">
            <v>100</v>
          </cell>
          <cell r="G513">
            <v>47.8</v>
          </cell>
          <cell r="H513">
            <v>159.69999999999999</v>
          </cell>
          <cell r="I513">
            <v>52.2</v>
          </cell>
        </row>
        <row r="514">
          <cell r="A514" t="str">
            <v>ДЕЯТЕЛЬНОСТЬ АДМИНИСТРАТИВНАЯ И СОПУТСТВУЮЩИЕ ДОПОЛНИТЕЛЬНЫЕ УСЛУГИ</v>
          </cell>
          <cell r="B514">
            <v>22</v>
          </cell>
          <cell r="C514">
            <v>21.5</v>
          </cell>
          <cell r="D514">
            <v>0.6</v>
          </cell>
          <cell r="E514">
            <v>0.2</v>
          </cell>
          <cell r="F514">
            <v>100</v>
          </cell>
          <cell r="G514">
            <v>68.7</v>
          </cell>
          <cell r="H514">
            <v>127.3</v>
          </cell>
          <cell r="I514">
            <v>31.3</v>
          </cell>
        </row>
        <row r="515">
          <cell r="A515" t="str">
            <v>Аренда и лизинг</v>
          </cell>
          <cell r="B515">
            <v>21.7</v>
          </cell>
          <cell r="C515">
            <v>21.7</v>
          </cell>
          <cell r="D515">
            <v>0</v>
          </cell>
          <cell r="E515">
            <v>0</v>
          </cell>
          <cell r="F515">
            <v>0</v>
          </cell>
          <cell r="G515">
            <v>69.8</v>
          </cell>
          <cell r="H515">
            <v>127.8</v>
          </cell>
          <cell r="I515">
            <v>30.2</v>
          </cell>
        </row>
        <row r="516">
          <cell r="A516" t="str">
            <v>Аренда и лизинг прочих машин и оборудования и материальных средств</v>
          </cell>
          <cell r="B516">
            <v>21.7</v>
          </cell>
          <cell r="C516">
            <v>21.7</v>
          </cell>
          <cell r="D516">
            <v>0</v>
          </cell>
          <cell r="E516">
            <v>0</v>
          </cell>
          <cell r="F516">
            <v>0</v>
          </cell>
          <cell r="G516">
            <v>69.8</v>
          </cell>
          <cell r="H516">
            <v>127.8</v>
          </cell>
          <cell r="I516">
            <v>30.2</v>
          </cell>
        </row>
        <row r="517">
          <cell r="A517" t="str">
            <v>Аренда и лизинг прочих видов транспорта, оборудования и материальных средств, не включенных в другие группировки</v>
          </cell>
          <cell r="B517">
            <v>21.7</v>
          </cell>
          <cell r="C517">
            <v>21.7</v>
          </cell>
          <cell r="D517">
            <v>0</v>
          </cell>
          <cell r="E517">
            <v>0</v>
          </cell>
          <cell r="F517">
            <v>0</v>
          </cell>
          <cell r="G517">
            <v>69.8</v>
          </cell>
          <cell r="H517">
            <v>127.8</v>
          </cell>
          <cell r="I517">
            <v>30.2</v>
          </cell>
        </row>
        <row r="518">
          <cell r="A518" t="str">
            <v>Аренда и лизинг прочих сухопутных транспортных средств и оборудования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1</v>
          </cell>
          <cell r="H518">
            <v>100</v>
          </cell>
          <cell r="I518">
            <v>99</v>
          </cell>
        </row>
        <row r="519">
          <cell r="A519" t="str">
            <v>Аренда и лизинг прочих машин и оборудования, не включенных в другие группировки</v>
          </cell>
          <cell r="B519">
            <v>30.2</v>
          </cell>
          <cell r="C519">
            <v>30.2</v>
          </cell>
          <cell r="D519">
            <v>0</v>
          </cell>
          <cell r="E519">
            <v>0</v>
          </cell>
          <cell r="F519">
            <v>0</v>
          </cell>
          <cell r="G519">
            <v>82.7</v>
          </cell>
          <cell r="H519">
            <v>143.19999999999999</v>
          </cell>
          <cell r="I519">
            <v>17.3</v>
          </cell>
        </row>
        <row r="520">
          <cell r="A520" t="str">
            <v>Аренда и лизинг прочих машин и оборудования научного и промышленного назначения</v>
          </cell>
          <cell r="B520">
            <v>30.2</v>
          </cell>
          <cell r="C520">
            <v>30.2</v>
          </cell>
          <cell r="D520">
            <v>0</v>
          </cell>
          <cell r="E520">
            <v>0</v>
          </cell>
          <cell r="F520">
            <v>0</v>
          </cell>
          <cell r="G520">
            <v>82.7</v>
          </cell>
          <cell r="H520">
            <v>143.19999999999999</v>
          </cell>
          <cell r="I520">
            <v>17.3</v>
          </cell>
        </row>
        <row r="521">
          <cell r="A521" t="str">
            <v>Деятельность по обеспечению безопасности и проведению расследований</v>
          </cell>
          <cell r="B521">
            <v>35</v>
          </cell>
          <cell r="C521">
            <v>12.5</v>
          </cell>
          <cell r="D521">
            <v>23.9</v>
          </cell>
          <cell r="E521">
            <v>6.4</v>
          </cell>
          <cell r="F521">
            <v>100</v>
          </cell>
          <cell r="G521">
            <v>26.4</v>
          </cell>
          <cell r="H521">
            <v>117.1</v>
          </cell>
          <cell r="I521">
            <v>73.599999999999994</v>
          </cell>
        </row>
        <row r="522">
          <cell r="A522" t="str">
            <v>Деятельность частных охранных служб</v>
          </cell>
          <cell r="B522">
            <v>35</v>
          </cell>
          <cell r="C522">
            <v>12.5</v>
          </cell>
          <cell r="D522">
            <v>23.9</v>
          </cell>
          <cell r="E522">
            <v>6.4</v>
          </cell>
          <cell r="F522">
            <v>100</v>
          </cell>
          <cell r="G522">
            <v>26.4</v>
          </cell>
          <cell r="H522">
            <v>117.1</v>
          </cell>
          <cell r="I522">
            <v>73.599999999999994</v>
          </cell>
        </row>
        <row r="523">
          <cell r="A523" t="str">
            <v>Деятельность частных охранных служб</v>
          </cell>
          <cell r="B523">
            <v>35</v>
          </cell>
          <cell r="C523">
            <v>12.5</v>
          </cell>
          <cell r="D523">
            <v>23.9</v>
          </cell>
          <cell r="E523">
            <v>6.4</v>
          </cell>
          <cell r="F523">
            <v>100</v>
          </cell>
          <cell r="G523">
            <v>26.4</v>
          </cell>
          <cell r="H523">
            <v>117.1</v>
          </cell>
          <cell r="I523">
            <v>73.599999999999994</v>
          </cell>
        </row>
        <row r="524">
          <cell r="A524" t="str">
            <v>Деятельность по обслуживанию зданий и территорий</v>
          </cell>
          <cell r="B524">
            <v>0</v>
          </cell>
          <cell r="C524">
            <v>0</v>
          </cell>
          <cell r="D524">
            <v>8.3000000000000007</v>
          </cell>
          <cell r="E524">
            <v>0</v>
          </cell>
          <cell r="F524">
            <v>0</v>
          </cell>
          <cell r="G524">
            <v>20.5</v>
          </cell>
          <cell r="H524">
            <v>91.7</v>
          </cell>
          <cell r="I524">
            <v>79.5</v>
          </cell>
        </row>
        <row r="525">
          <cell r="A525" t="str">
            <v>Деятельность по чистке и уборке</v>
          </cell>
          <cell r="B525">
            <v>0</v>
          </cell>
          <cell r="C525">
            <v>0</v>
          </cell>
          <cell r="D525">
            <v>8.3000000000000007</v>
          </cell>
          <cell r="E525">
            <v>0</v>
          </cell>
          <cell r="F525">
            <v>0</v>
          </cell>
          <cell r="G525">
            <v>20.5</v>
          </cell>
          <cell r="H525">
            <v>91.7</v>
          </cell>
          <cell r="I525">
            <v>79.5</v>
          </cell>
        </row>
        <row r="526">
          <cell r="A526" t="str">
            <v>Деятельность по чистке и уборке жилых зданий и нежилых помещений прочая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16.399999999999999</v>
          </cell>
          <cell r="H526">
            <v>100</v>
          </cell>
          <cell r="I526">
            <v>83.6</v>
          </cell>
        </row>
        <row r="527">
          <cell r="A527" t="str">
            <v>Деятельность по чистке и уборке прочая</v>
          </cell>
          <cell r="B527">
            <v>0</v>
          </cell>
          <cell r="C527">
            <v>0</v>
          </cell>
          <cell r="D527">
            <v>41.9</v>
          </cell>
          <cell r="E527">
            <v>0</v>
          </cell>
          <cell r="F527">
            <v>0</v>
          </cell>
          <cell r="G527">
            <v>48.8</v>
          </cell>
          <cell r="H527">
            <v>58.1</v>
          </cell>
          <cell r="I527">
            <v>51.2</v>
          </cell>
        </row>
        <row r="528">
          <cell r="A528" t="str">
            <v>Дезинфекция, дезинсекция, дератизация зданий, промышленного оборудования</v>
          </cell>
          <cell r="B528">
            <v>0</v>
          </cell>
          <cell r="C528">
            <v>0</v>
          </cell>
          <cell r="D528">
            <v>41.9</v>
          </cell>
          <cell r="E528">
            <v>0</v>
          </cell>
          <cell r="F528">
            <v>0</v>
          </cell>
          <cell r="G528">
            <v>48.8</v>
          </cell>
          <cell r="H528">
            <v>58.1</v>
          </cell>
          <cell r="I528">
            <v>51.2</v>
          </cell>
        </row>
        <row r="529">
          <cell r="A529" t="str">
            <v>ГОСУДАРСТВЕННОЕ УПРАВЛЕНИЕ И ОБЕСПЕЧЕНИЕ ВОЕННОЙ БЕЗОПАСНОСТИ; СОЦИАЛЬНОЕ ОБЕСПЕЧЕНИЕ</v>
          </cell>
          <cell r="B529">
            <v>3.5</v>
          </cell>
          <cell r="C529">
            <v>3.1</v>
          </cell>
          <cell r="D529">
            <v>7.7</v>
          </cell>
          <cell r="E529">
            <v>0</v>
          </cell>
          <cell r="F529">
            <v>0</v>
          </cell>
          <cell r="G529">
            <v>30.9</v>
          </cell>
          <cell r="H529">
            <v>95.6</v>
          </cell>
          <cell r="I529">
            <v>69.099999999999994</v>
          </cell>
        </row>
        <row r="530">
          <cell r="A530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B530">
            <v>3.5</v>
          </cell>
          <cell r="C530">
            <v>3.1</v>
          </cell>
          <cell r="D530">
            <v>7.7</v>
          </cell>
          <cell r="E530">
            <v>0</v>
          </cell>
          <cell r="F530">
            <v>0</v>
          </cell>
          <cell r="G530">
            <v>30.9</v>
          </cell>
          <cell r="H530">
            <v>95.6</v>
          </cell>
          <cell r="I530">
            <v>69.099999999999994</v>
          </cell>
        </row>
        <row r="531">
          <cell r="A531" t="str">
            <v>Предоставление государственных услуг обществу, не включенные в другие группировки</v>
          </cell>
          <cell r="B531">
            <v>2.6</v>
          </cell>
          <cell r="C531">
            <v>1.8</v>
          </cell>
          <cell r="D531">
            <v>0</v>
          </cell>
          <cell r="E531">
            <v>0</v>
          </cell>
          <cell r="F531">
            <v>0</v>
          </cell>
          <cell r="G531">
            <v>21.3</v>
          </cell>
          <cell r="H531">
            <v>102.7</v>
          </cell>
          <cell r="I531">
            <v>78.7</v>
          </cell>
        </row>
        <row r="532">
          <cell r="A532" t="str">
            <v>Предоставление государственных услуг обществу</v>
          </cell>
          <cell r="B532">
            <v>3.5</v>
          </cell>
          <cell r="C532">
            <v>3.1</v>
          </cell>
          <cell r="D532">
            <v>7.7</v>
          </cell>
          <cell r="E532">
            <v>0</v>
          </cell>
          <cell r="F532">
            <v>0</v>
          </cell>
          <cell r="G532">
            <v>30.9</v>
          </cell>
          <cell r="H532">
            <v>95.6</v>
          </cell>
          <cell r="I532">
            <v>69.099999999999994</v>
          </cell>
        </row>
        <row r="533">
          <cell r="A533" t="str">
            <v>Деятельность по обеспечению общественного порядка и безопасности</v>
          </cell>
          <cell r="B533">
            <v>4.3</v>
          </cell>
          <cell r="C533">
            <v>4.2</v>
          </cell>
          <cell r="D533">
            <v>13.9</v>
          </cell>
          <cell r="E533">
            <v>0</v>
          </cell>
          <cell r="F533">
            <v>0</v>
          </cell>
          <cell r="G533">
            <v>39.700000000000003</v>
          </cell>
          <cell r="H533">
            <v>89.9</v>
          </cell>
          <cell r="I533">
            <v>60.3</v>
          </cell>
        </row>
        <row r="534">
          <cell r="A534" t="str">
            <v>ДЕЯТЕЛЬНОСТЬ В ОБЛАСТИ ЗДРАВООХРАНЕНИЯ И СОЦИАЛЬНЫХ УСЛУГ</v>
          </cell>
          <cell r="B534">
            <v>7.1</v>
          </cell>
          <cell r="C534">
            <v>5.0999999999999996</v>
          </cell>
          <cell r="D534">
            <v>0.5</v>
          </cell>
          <cell r="E534">
            <v>0.1</v>
          </cell>
          <cell r="F534">
            <v>100</v>
          </cell>
          <cell r="G534">
            <v>48.4</v>
          </cell>
          <cell r="H534">
            <v>107.1</v>
          </cell>
          <cell r="I534">
            <v>51.6</v>
          </cell>
        </row>
        <row r="535">
          <cell r="A535" t="str">
            <v>Деятельность в области здравоохранения</v>
          </cell>
          <cell r="B535">
            <v>7.1</v>
          </cell>
          <cell r="C535">
            <v>5.0999999999999996</v>
          </cell>
          <cell r="D535">
            <v>0.5</v>
          </cell>
          <cell r="E535">
            <v>0.1</v>
          </cell>
          <cell r="F535">
            <v>100</v>
          </cell>
          <cell r="G535">
            <v>48.4</v>
          </cell>
          <cell r="H535">
            <v>107.1</v>
          </cell>
          <cell r="I535">
            <v>51.6</v>
          </cell>
        </row>
        <row r="536">
          <cell r="A536" t="str">
            <v>Медицинская и стоматологическая практика</v>
          </cell>
          <cell r="B536">
            <v>7.3</v>
          </cell>
          <cell r="C536">
            <v>5.2</v>
          </cell>
          <cell r="D536">
            <v>0.4</v>
          </cell>
          <cell r="E536">
            <v>0</v>
          </cell>
          <cell r="F536">
            <v>0</v>
          </cell>
          <cell r="G536">
            <v>48.7</v>
          </cell>
          <cell r="H536">
            <v>107.4</v>
          </cell>
          <cell r="I536">
            <v>51.3</v>
          </cell>
        </row>
        <row r="537">
          <cell r="A537" t="str">
            <v>Общая врачебная практика</v>
          </cell>
          <cell r="B537">
            <v>7.3</v>
          </cell>
          <cell r="C537">
            <v>5.2</v>
          </cell>
          <cell r="D537">
            <v>0.4</v>
          </cell>
          <cell r="E537">
            <v>0</v>
          </cell>
          <cell r="F537">
            <v>0</v>
          </cell>
          <cell r="G537">
            <v>48.8</v>
          </cell>
          <cell r="H537">
            <v>107.5</v>
          </cell>
          <cell r="I537">
            <v>51.2</v>
          </cell>
        </row>
        <row r="538">
          <cell r="A538" t="str">
            <v>Стоматологическая практика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38.200000000000003</v>
          </cell>
          <cell r="H538">
            <v>100</v>
          </cell>
          <cell r="I538">
            <v>61.8</v>
          </cell>
        </row>
        <row r="539">
          <cell r="A539" t="str">
            <v>Деятельность в области медицины прочая</v>
          </cell>
          <cell r="B539">
            <v>1.6</v>
          </cell>
          <cell r="C539">
            <v>1.6</v>
          </cell>
          <cell r="D539">
            <v>1.5</v>
          </cell>
          <cell r="E539">
            <v>1.5</v>
          </cell>
          <cell r="F539">
            <v>100</v>
          </cell>
          <cell r="G539">
            <v>40.700000000000003</v>
          </cell>
          <cell r="H539">
            <v>100.1</v>
          </cell>
          <cell r="I539">
            <v>59.3</v>
          </cell>
        </row>
        <row r="540">
          <cell r="A540" t="str">
            <v>Деятельность в области медицины прочая</v>
          </cell>
          <cell r="B540">
            <v>1.6</v>
          </cell>
          <cell r="C540">
            <v>1.6</v>
          </cell>
          <cell r="D540">
            <v>1.5</v>
          </cell>
          <cell r="E540">
            <v>1.5</v>
          </cell>
          <cell r="F540">
            <v>100</v>
          </cell>
          <cell r="G540">
            <v>40.700000000000003</v>
          </cell>
          <cell r="H540">
            <v>100.1</v>
          </cell>
          <cell r="I540">
            <v>59.3</v>
          </cell>
        </row>
        <row r="541">
          <cell r="A541" t="str">
            <v>Деятельность санаторно-курортных организаций</v>
          </cell>
          <cell r="B541">
            <v>1.6</v>
          </cell>
          <cell r="C541">
            <v>1.6</v>
          </cell>
          <cell r="D541">
            <v>1.5</v>
          </cell>
          <cell r="E541">
            <v>1.5</v>
          </cell>
          <cell r="F541">
            <v>100</v>
          </cell>
          <cell r="G541">
            <v>40.700000000000003</v>
          </cell>
          <cell r="H541">
            <v>100.1</v>
          </cell>
          <cell r="I541">
            <v>59.3</v>
          </cell>
        </row>
        <row r="542">
          <cell r="A542" t="str">
            <v>ДЕЯТЕЛЬНОСТЬ В ОБЛАСТИ КУЛЬТУРЫ, СПОРТА, ОРГАНИЗАЦИИ ДОСУГА И РАЗВЛЕЧЕНИЙ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89.3</v>
          </cell>
          <cell r="H542">
            <v>100</v>
          </cell>
          <cell r="I542">
            <v>10.7</v>
          </cell>
        </row>
        <row r="543">
          <cell r="A543" t="str">
            <v>Деятельность творческая, деятельность в области искусства и организации развлечений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89.5</v>
          </cell>
          <cell r="H543">
            <v>100</v>
          </cell>
          <cell r="I543">
            <v>10.5</v>
          </cell>
        </row>
        <row r="544">
          <cell r="A544" t="str">
            <v>Деятельность творческая, деятельность в области искусства и организации развлечений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89.5</v>
          </cell>
          <cell r="H544">
            <v>100</v>
          </cell>
          <cell r="I544">
            <v>10.5</v>
          </cell>
        </row>
        <row r="545">
          <cell r="A545" t="str">
            <v>Деятельность в области исполнительских искусств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89.5</v>
          </cell>
          <cell r="H545">
            <v>100</v>
          </cell>
          <cell r="I545">
            <v>10.5</v>
          </cell>
        </row>
        <row r="546">
          <cell r="A546" t="str">
            <v>Деятельность по организации и проведению азартных игр и заключению пари, по организации и проведению лотерей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69.8</v>
          </cell>
          <cell r="H546">
            <v>100</v>
          </cell>
          <cell r="I546">
            <v>30.2</v>
          </cell>
        </row>
        <row r="547">
          <cell r="A547" t="str">
            <v>Деятельность по организации и проведению азартных игр и заключения пари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69.8</v>
          </cell>
          <cell r="H547">
            <v>100</v>
          </cell>
          <cell r="I547">
            <v>30.2</v>
          </cell>
        </row>
        <row r="548">
          <cell r="A548" t="str">
            <v>Деятельность по организации заключения пари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69.8</v>
          </cell>
          <cell r="H548">
            <v>100</v>
          </cell>
          <cell r="I548">
            <v>30.2</v>
          </cell>
        </row>
        <row r="549">
          <cell r="A549" t="str">
            <v>Деятельность в области спорта, отдыха и развлечений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58</v>
          </cell>
          <cell r="H549">
            <v>100</v>
          </cell>
          <cell r="I549">
            <v>42</v>
          </cell>
        </row>
        <row r="550">
          <cell r="A550" t="str">
            <v>Деятельность в области отдыха и развлечений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58</v>
          </cell>
          <cell r="H550">
            <v>100</v>
          </cell>
          <cell r="I550">
            <v>42</v>
          </cell>
        </row>
        <row r="551">
          <cell r="A551" t="str">
            <v>Деятельность зрелищно-развлекательная прочая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58</v>
          </cell>
          <cell r="H551">
            <v>100</v>
          </cell>
          <cell r="I551">
            <v>42</v>
          </cell>
        </row>
        <row r="552">
          <cell r="A552" t="str">
            <v>Деятельность зрелищно-развлекательная прочая, не включенная в другие группировки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58</v>
          </cell>
          <cell r="H552">
            <v>100</v>
          </cell>
          <cell r="I552">
            <v>42</v>
          </cell>
        </row>
        <row r="553">
          <cell r="A553" t="str">
            <v>ПРЕДОСТАВЛЕНИЕ ПРОЧИХ ВИДОВ УСЛУГ</v>
          </cell>
          <cell r="B553">
            <v>1.7</v>
          </cell>
          <cell r="C553">
            <v>1.6</v>
          </cell>
          <cell r="D553">
            <v>1.3</v>
          </cell>
          <cell r="E553">
            <v>0</v>
          </cell>
          <cell r="F553">
            <v>0</v>
          </cell>
          <cell r="G553">
            <v>52.6</v>
          </cell>
          <cell r="H553">
            <v>100.4</v>
          </cell>
          <cell r="I553">
            <v>47.4</v>
          </cell>
        </row>
        <row r="554">
          <cell r="A554" t="str">
            <v>Ремонт компьютеров, предметов личного потребления и хозяйственно-бытового назначения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58.1</v>
          </cell>
          <cell r="H554">
            <v>100</v>
          </cell>
          <cell r="I554">
            <v>41.9</v>
          </cell>
        </row>
        <row r="555">
          <cell r="A555" t="str">
            <v>Ремонт компьютеров и коммуникационного оборудования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100</v>
          </cell>
          <cell r="I555">
            <v>100</v>
          </cell>
        </row>
        <row r="556">
          <cell r="A556" t="str">
            <v>Ремонт компьютеров и периферийного компьютерного оборудования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100</v>
          </cell>
          <cell r="I556">
            <v>100</v>
          </cell>
        </row>
        <row r="557">
          <cell r="A557" t="str">
            <v>Ремонт предметов личного потребления и хозяйственно-бытового назначения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64.900000000000006</v>
          </cell>
          <cell r="H557">
            <v>100</v>
          </cell>
          <cell r="I557">
            <v>35.1</v>
          </cell>
        </row>
        <row r="558">
          <cell r="A558" t="str">
            <v>Ремонт прочих предметов личного потребления и бытовых товаров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64.900000000000006</v>
          </cell>
          <cell r="H558">
            <v>100</v>
          </cell>
          <cell r="I558">
            <v>35.1</v>
          </cell>
        </row>
        <row r="559">
          <cell r="A559" t="str">
            <v>Деятельность по предоставлению прочих персональных услуг</v>
          </cell>
          <cell r="B559">
            <v>1.8</v>
          </cell>
          <cell r="C559">
            <v>1.6</v>
          </cell>
          <cell r="D559">
            <v>1.4</v>
          </cell>
          <cell r="E559">
            <v>0</v>
          </cell>
          <cell r="F559">
            <v>0</v>
          </cell>
          <cell r="G559">
            <v>52.5</v>
          </cell>
          <cell r="H559">
            <v>100.4</v>
          </cell>
          <cell r="I559">
            <v>47.5</v>
          </cell>
        </row>
        <row r="560">
          <cell r="A560" t="str">
            <v>Деятельность по предоставлению прочих персональных услуг</v>
          </cell>
          <cell r="B560">
            <v>1.8</v>
          </cell>
          <cell r="C560">
            <v>1.6</v>
          </cell>
          <cell r="D560">
            <v>1.4</v>
          </cell>
          <cell r="E560">
            <v>0</v>
          </cell>
          <cell r="F560">
            <v>0</v>
          </cell>
          <cell r="G560">
            <v>52.5</v>
          </cell>
          <cell r="H560">
            <v>100.4</v>
          </cell>
          <cell r="I560">
            <v>47.5</v>
          </cell>
        </row>
        <row r="561">
          <cell r="A561" t="str">
            <v>Предоставление услуг парикмахерскими и салонами красоты</v>
          </cell>
          <cell r="B561">
            <v>1.3</v>
          </cell>
          <cell r="C561">
            <v>0.3</v>
          </cell>
          <cell r="D561">
            <v>0.9</v>
          </cell>
          <cell r="E561">
            <v>0</v>
          </cell>
          <cell r="F561">
            <v>0</v>
          </cell>
          <cell r="G561">
            <v>52.5</v>
          </cell>
          <cell r="H561">
            <v>100.4</v>
          </cell>
          <cell r="I561">
            <v>47.5</v>
          </cell>
        </row>
        <row r="562">
          <cell r="A562" t="str">
            <v>Организация похорон и предоставление связанных с ними услуг</v>
          </cell>
          <cell r="B562">
            <v>2</v>
          </cell>
          <cell r="C562">
            <v>2</v>
          </cell>
          <cell r="D562">
            <v>1.6</v>
          </cell>
          <cell r="E562">
            <v>0</v>
          </cell>
          <cell r="F562">
            <v>0</v>
          </cell>
          <cell r="G562">
            <v>52.9</v>
          </cell>
          <cell r="H562">
            <v>100.5</v>
          </cell>
          <cell r="I562">
            <v>47.1</v>
          </cell>
        </row>
        <row r="563">
          <cell r="A563" t="str">
            <v>Деятельность физкультурно-оздоровительная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49.8</v>
          </cell>
          <cell r="H563">
            <v>100</v>
          </cell>
          <cell r="I563">
            <v>50.2</v>
          </cell>
        </row>
        <row r="564">
          <cell r="A564" t="str">
            <v>Предоставление прочих персональных услуг, не включенных в другие группировки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24</v>
          </cell>
          <cell r="H564">
            <v>100</v>
          </cell>
          <cell r="I564">
            <v>76</v>
          </cell>
        </row>
        <row r="565">
          <cell r="A565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565">
            <v>33</v>
          </cell>
          <cell r="C565">
            <v>1.3</v>
          </cell>
          <cell r="D565">
            <v>32.1</v>
          </cell>
          <cell r="E565">
            <v>0.1</v>
          </cell>
          <cell r="F565">
            <v>97.5</v>
          </cell>
          <cell r="G565">
            <v>52.8</v>
          </cell>
          <cell r="H565">
            <v>101.3</v>
          </cell>
          <cell r="I565">
            <v>47.2</v>
          </cell>
        </row>
        <row r="566">
          <cell r="A566" t="str">
            <v>Бытовые услуги населению</v>
          </cell>
          <cell r="B566">
            <v>7.8</v>
          </cell>
          <cell r="C566">
            <v>4.2</v>
          </cell>
          <cell r="D566">
            <v>5.7</v>
          </cell>
          <cell r="E566">
            <v>2.4</v>
          </cell>
          <cell r="F566">
            <v>87.8</v>
          </cell>
          <cell r="G566">
            <v>54.7</v>
          </cell>
          <cell r="H566">
            <v>102.3</v>
          </cell>
          <cell r="I566">
            <v>45.3</v>
          </cell>
        </row>
        <row r="567">
          <cell r="A567" t="str">
            <v>Сектор инжиниринговых услуг и промышленного дизайна</v>
          </cell>
          <cell r="B567">
            <v>0</v>
          </cell>
          <cell r="C567">
            <v>0</v>
          </cell>
          <cell r="D567">
            <v>25.4</v>
          </cell>
          <cell r="E567">
            <v>0</v>
          </cell>
          <cell r="F567">
            <v>0</v>
          </cell>
          <cell r="G567">
            <v>0</v>
          </cell>
          <cell r="H567">
            <v>74.599999999999994</v>
          </cell>
          <cell r="I567">
            <v>100</v>
          </cell>
        </row>
        <row r="568">
          <cell r="A568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568">
            <v>6.6</v>
          </cell>
          <cell r="C568">
            <v>5.7</v>
          </cell>
          <cell r="D568">
            <v>0.9</v>
          </cell>
          <cell r="E568">
            <v>0.3</v>
          </cell>
          <cell r="F568">
            <v>79.400000000000006</v>
          </cell>
          <cell r="G568">
            <v>53.2</v>
          </cell>
          <cell r="H568">
            <v>106.1</v>
          </cell>
          <cell r="I568">
            <v>46.8</v>
          </cell>
        </row>
        <row r="569">
          <cell r="A569" t="str">
            <v>Сектор информационно-коммуникационных технологий</v>
          </cell>
          <cell r="B569">
            <v>1</v>
          </cell>
          <cell r="C569">
            <v>0.9</v>
          </cell>
          <cell r="D569">
            <v>0</v>
          </cell>
          <cell r="E569">
            <v>0</v>
          </cell>
          <cell r="F569">
            <v>100</v>
          </cell>
          <cell r="G569">
            <v>17.2</v>
          </cell>
          <cell r="H569">
            <v>101</v>
          </cell>
          <cell r="I569">
            <v>82.8</v>
          </cell>
        </row>
        <row r="570">
          <cell r="A570" t="str">
            <v>Собирательная классификационная группировка видов экономической деятельности 'Отрасль информационных технологий' на основе Общероссийского классификатора видов экономической деятельности (ОКВЭД2) ОК 029-2014 (КДЕС Ред. 2)</v>
          </cell>
          <cell r="B570">
            <v>6.7</v>
          </cell>
          <cell r="C570">
            <v>6.4</v>
          </cell>
          <cell r="D570">
            <v>2</v>
          </cell>
          <cell r="E570">
            <v>0</v>
          </cell>
          <cell r="F570">
            <v>0</v>
          </cell>
          <cell r="G570">
            <v>76.5</v>
          </cell>
          <cell r="H570">
            <v>105</v>
          </cell>
          <cell r="I570">
            <v>23.5</v>
          </cell>
        </row>
        <row r="571">
          <cell r="A571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571">
            <v>26.1</v>
          </cell>
          <cell r="C571">
            <v>24.9</v>
          </cell>
          <cell r="D571">
            <v>3.5</v>
          </cell>
          <cell r="E571">
            <v>0.7</v>
          </cell>
          <cell r="F571">
            <v>71.400000000000006</v>
          </cell>
          <cell r="G571">
            <v>66.099999999999994</v>
          </cell>
          <cell r="H571">
            <v>130.6</v>
          </cell>
          <cell r="I571">
            <v>33.9</v>
          </cell>
        </row>
        <row r="572">
          <cell r="A572" t="str">
            <v>Жилищно-коммунальное хозяйство</v>
          </cell>
          <cell r="B572">
            <v>7.5</v>
          </cell>
          <cell r="C572">
            <v>2.7</v>
          </cell>
          <cell r="D572">
            <v>4.4000000000000004</v>
          </cell>
          <cell r="E572">
            <v>0.5</v>
          </cell>
          <cell r="F572">
            <v>90</v>
          </cell>
          <cell r="G572">
            <v>54.2</v>
          </cell>
          <cell r="H572">
            <v>103.4</v>
          </cell>
          <cell r="I572">
            <v>45.8</v>
          </cell>
        </row>
        <row r="573">
          <cell r="A573" t="str">
            <v>Платные услуги населению</v>
          </cell>
          <cell r="B573">
            <v>23.8</v>
          </cell>
          <cell r="C573">
            <v>8.6999999999999993</v>
          </cell>
          <cell r="D573">
            <v>16.399999999999999</v>
          </cell>
          <cell r="E573">
            <v>1</v>
          </cell>
          <cell r="F573">
            <v>95.3</v>
          </cell>
          <cell r="G573">
            <v>54.9</v>
          </cell>
          <cell r="H573">
            <v>109.6</v>
          </cell>
          <cell r="I573">
            <v>45.1</v>
          </cell>
        </row>
        <row r="574">
          <cell r="A574" t="str">
            <v>Промышленное производство (промышленность)</v>
          </cell>
          <cell r="B574">
            <v>6.6</v>
          </cell>
          <cell r="C574">
            <v>5.7</v>
          </cell>
          <cell r="D574">
            <v>0.9</v>
          </cell>
          <cell r="E574">
            <v>0.3</v>
          </cell>
          <cell r="F574">
            <v>79.400000000000006</v>
          </cell>
          <cell r="G574">
            <v>53.2</v>
          </cell>
          <cell r="H574">
            <v>106.1</v>
          </cell>
          <cell r="I574">
            <v>46.8</v>
          </cell>
        </row>
        <row r="575">
          <cell r="A575" t="str">
            <v>Сельское хозяйство     01.1+01.2+01.3+01.4+01.5</v>
          </cell>
          <cell r="B575">
            <v>32.9</v>
          </cell>
          <cell r="C575">
            <v>31.6</v>
          </cell>
          <cell r="D575">
            <v>4.7</v>
          </cell>
          <cell r="E575">
            <v>0.8</v>
          </cell>
          <cell r="F575">
            <v>65.5</v>
          </cell>
          <cell r="G575">
            <v>70.2</v>
          </cell>
          <cell r="H575">
            <v>142.1</v>
          </cell>
          <cell r="I575">
            <v>29.8</v>
          </cell>
        </row>
        <row r="576">
          <cell r="A576" t="str">
            <v>Растениеводство          01.1+01.2+01.3</v>
          </cell>
          <cell r="B576">
            <v>22.1</v>
          </cell>
          <cell r="C576">
            <v>18.8</v>
          </cell>
          <cell r="D576">
            <v>3.6</v>
          </cell>
          <cell r="E576">
            <v>1.3</v>
          </cell>
          <cell r="F576">
            <v>73.099999999999994</v>
          </cell>
          <cell r="G576">
            <v>59.8</v>
          </cell>
          <cell r="H576">
            <v>123.7</v>
          </cell>
          <cell r="I576">
            <v>40.200000000000003</v>
          </cell>
        </row>
        <row r="577">
          <cell r="A577" t="str">
            <v>Деятельность в сфере туризма</v>
          </cell>
          <cell r="B577">
            <v>33</v>
          </cell>
          <cell r="C577">
            <v>1.3</v>
          </cell>
          <cell r="D577">
            <v>32.1</v>
          </cell>
          <cell r="E577">
            <v>0.1</v>
          </cell>
          <cell r="F577">
            <v>97.5</v>
          </cell>
          <cell r="G577">
            <v>52.8</v>
          </cell>
          <cell r="H577">
            <v>101.3</v>
          </cell>
          <cell r="I577">
            <v>47.2</v>
          </cell>
        </row>
        <row r="578">
          <cell r="A578" t="str">
            <v>Деятельность в области культуры, искусства, отдыха и развлечний, теле- и радиовещания, прочих информационных услуг</v>
          </cell>
          <cell r="B578">
            <v>0.2</v>
          </cell>
          <cell r="C578">
            <v>0.2</v>
          </cell>
          <cell r="D578">
            <v>0</v>
          </cell>
          <cell r="E578">
            <v>0</v>
          </cell>
          <cell r="F578">
            <v>0</v>
          </cell>
          <cell r="G578">
            <v>75.099999999999994</v>
          </cell>
          <cell r="H578">
            <v>100.2</v>
          </cell>
          <cell r="I578">
            <v>24.9</v>
          </cell>
        </row>
        <row r="579">
          <cell r="A579" t="str">
            <v>Деятельность в области спорта и физкультурно-оздоровительная деятельность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49.8</v>
          </cell>
          <cell r="H579">
            <v>100</v>
          </cell>
          <cell r="I579">
            <v>50.2</v>
          </cell>
        </row>
        <row r="580">
          <cell r="A580" t="str">
            <v>Беловский район</v>
          </cell>
        </row>
        <row r="581">
          <cell r="A581" t="str">
            <v>Всего по обследуемым видам экономической деятельности</v>
          </cell>
          <cell r="B581">
            <v>16</v>
          </cell>
          <cell r="C581">
            <v>15.7</v>
          </cell>
          <cell r="D581">
            <v>3.8</v>
          </cell>
          <cell r="E581">
            <v>0.8</v>
          </cell>
          <cell r="F581">
            <v>99.9</v>
          </cell>
          <cell r="G581">
            <v>60.2</v>
          </cell>
          <cell r="H581">
            <v>114.6</v>
          </cell>
          <cell r="I581">
            <v>39.799999999999997</v>
          </cell>
        </row>
        <row r="582">
          <cell r="A582" t="str">
            <v>СЕЛЬСКОЕ, ЛЕСНОЕ ХОЗЯЙСТВО, ОХОТА, РЫБОЛОВСТВО И РЫБОВОДСТВО</v>
          </cell>
          <cell r="B582">
            <v>18.100000000000001</v>
          </cell>
          <cell r="C582">
            <v>18.100000000000001</v>
          </cell>
          <cell r="D582">
            <v>4.5999999999999996</v>
          </cell>
          <cell r="E582">
            <v>1</v>
          </cell>
          <cell r="F582">
            <v>100</v>
          </cell>
          <cell r="G582">
            <v>61.4</v>
          </cell>
          <cell r="H582">
            <v>116.6</v>
          </cell>
          <cell r="I582">
            <v>38.6</v>
          </cell>
        </row>
        <row r="583">
          <cell r="A583" t="str">
            <v>Растениеводство и животноводство, охота и предоставление соответствующих услуг в этих областях</v>
          </cell>
          <cell r="B583">
            <v>18.100000000000001</v>
          </cell>
          <cell r="C583">
            <v>18.100000000000001</v>
          </cell>
          <cell r="D583">
            <v>4.5999999999999996</v>
          </cell>
          <cell r="E583">
            <v>1</v>
          </cell>
          <cell r="F583">
            <v>100</v>
          </cell>
          <cell r="G583">
            <v>61.4</v>
          </cell>
          <cell r="H583">
            <v>116.6</v>
          </cell>
          <cell r="I583">
            <v>38.6</v>
          </cell>
        </row>
        <row r="584">
          <cell r="A584" t="str">
            <v>Выращивание однолетних культур</v>
          </cell>
          <cell r="B584">
            <v>25.8</v>
          </cell>
          <cell r="C584">
            <v>25.8</v>
          </cell>
          <cell r="D584">
            <v>6.4</v>
          </cell>
          <cell r="E584">
            <v>2.2000000000000002</v>
          </cell>
          <cell r="F584">
            <v>100</v>
          </cell>
          <cell r="G584">
            <v>58.5</v>
          </cell>
          <cell r="H584">
            <v>126.2</v>
          </cell>
          <cell r="I584">
            <v>41.5</v>
          </cell>
        </row>
        <row r="585">
          <cell r="A585" t="str">
            <v>Выращивание зерновых (кроме риса), зернобобовых культур и семян масличных культур</v>
          </cell>
          <cell r="B585">
            <v>25.8</v>
          </cell>
          <cell r="C585">
            <v>25.8</v>
          </cell>
          <cell r="D585">
            <v>6.4</v>
          </cell>
          <cell r="E585">
            <v>2.2000000000000002</v>
          </cell>
          <cell r="F585">
            <v>100</v>
          </cell>
          <cell r="G585">
            <v>58.5</v>
          </cell>
          <cell r="H585">
            <v>126.2</v>
          </cell>
          <cell r="I585">
            <v>41.5</v>
          </cell>
        </row>
        <row r="586">
          <cell r="A586" t="str">
            <v>Выращивание зерновых культур</v>
          </cell>
          <cell r="B586">
            <v>25.8</v>
          </cell>
          <cell r="C586">
            <v>25.8</v>
          </cell>
          <cell r="D586">
            <v>6.4</v>
          </cell>
          <cell r="E586">
            <v>2.2000000000000002</v>
          </cell>
          <cell r="F586">
            <v>100</v>
          </cell>
          <cell r="G586">
            <v>58.5</v>
          </cell>
          <cell r="H586">
            <v>126.2</v>
          </cell>
          <cell r="I586">
            <v>41.5</v>
          </cell>
        </row>
        <row r="587">
          <cell r="A587" t="str">
            <v>Животноводство</v>
          </cell>
          <cell r="B587">
            <v>12.7</v>
          </cell>
          <cell r="C587">
            <v>12.7</v>
          </cell>
          <cell r="D587">
            <v>3.4</v>
          </cell>
          <cell r="E587">
            <v>0.3</v>
          </cell>
          <cell r="F587">
            <v>100</v>
          </cell>
          <cell r="G587">
            <v>63.4</v>
          </cell>
          <cell r="H587">
            <v>110.7</v>
          </cell>
          <cell r="I587">
            <v>36.6</v>
          </cell>
        </row>
        <row r="588">
          <cell r="A588" t="str">
            <v>Разведение свиней</v>
          </cell>
          <cell r="B588">
            <v>12.7</v>
          </cell>
          <cell r="C588">
            <v>12.7</v>
          </cell>
          <cell r="D588">
            <v>3.4</v>
          </cell>
          <cell r="E588">
            <v>0.3</v>
          </cell>
          <cell r="F588">
            <v>100</v>
          </cell>
          <cell r="G588">
            <v>63.4</v>
          </cell>
          <cell r="H588">
            <v>110.7</v>
          </cell>
          <cell r="I588">
            <v>36.6</v>
          </cell>
        </row>
        <row r="589">
          <cell r="A589" t="str">
            <v>ОБРАБАТЫВАЮЩИЕ ПРОИЗВОДСТВА</v>
          </cell>
          <cell r="B589">
            <v>12.4</v>
          </cell>
          <cell r="C589">
            <v>12.2</v>
          </cell>
          <cell r="D589">
            <v>0</v>
          </cell>
          <cell r="E589">
            <v>0</v>
          </cell>
          <cell r="F589">
            <v>32.5</v>
          </cell>
          <cell r="G589">
            <v>89.6</v>
          </cell>
          <cell r="H589">
            <v>114.1</v>
          </cell>
          <cell r="I589">
            <v>10.4</v>
          </cell>
        </row>
        <row r="590">
          <cell r="A590" t="str">
            <v>Производство пищевых продуктов</v>
          </cell>
          <cell r="B590">
            <v>12.4</v>
          </cell>
          <cell r="C590">
            <v>12.2</v>
          </cell>
          <cell r="D590">
            <v>0</v>
          </cell>
          <cell r="E590">
            <v>0</v>
          </cell>
          <cell r="F590">
            <v>32.5</v>
          </cell>
          <cell r="G590">
            <v>89.6</v>
          </cell>
          <cell r="H590">
            <v>114.1</v>
          </cell>
          <cell r="I590">
            <v>10.4</v>
          </cell>
        </row>
        <row r="591">
          <cell r="A591" t="str">
            <v>Производство прочих пищевых продуктов</v>
          </cell>
          <cell r="B591">
            <v>12.4</v>
          </cell>
          <cell r="C591">
            <v>12.2</v>
          </cell>
          <cell r="D591">
            <v>0</v>
          </cell>
          <cell r="E591">
            <v>0</v>
          </cell>
          <cell r="F591">
            <v>32.5</v>
          </cell>
          <cell r="G591">
            <v>89.6</v>
          </cell>
          <cell r="H591">
            <v>114.1</v>
          </cell>
          <cell r="I591">
            <v>10.4</v>
          </cell>
        </row>
        <row r="592">
          <cell r="A592" t="str">
            <v>Производство сахара</v>
          </cell>
          <cell r="B592">
            <v>12.4</v>
          </cell>
          <cell r="C592">
            <v>12.2</v>
          </cell>
          <cell r="D592">
            <v>0</v>
          </cell>
          <cell r="E592">
            <v>0</v>
          </cell>
          <cell r="F592">
            <v>32.5</v>
          </cell>
          <cell r="G592">
            <v>89.6</v>
          </cell>
          <cell r="H592">
            <v>114.1</v>
          </cell>
          <cell r="I592">
            <v>10.4</v>
          </cell>
        </row>
        <row r="593">
          <cell r="A593" t="str">
            <v>ВОДОСНАБЖЕНИЕ; ВОДООТВЕДЕНИЕ, ОРГАНИЗАЦИЯ СБОРА И УТИЛИЗАЦИИ ОТХОДОВ, ДЕЯТЕЛЬНОСТЬ ПО ЛИКВИДАЦИИ ЗАГРЯЗНЕНИЙ</v>
          </cell>
          <cell r="B593">
            <v>21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82.9</v>
          </cell>
          <cell r="H593">
            <v>126.6</v>
          </cell>
          <cell r="I593">
            <v>17.100000000000001</v>
          </cell>
        </row>
        <row r="594">
          <cell r="A594" t="str">
            <v>Забор, очистка и распределение воды</v>
          </cell>
          <cell r="B594">
            <v>21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82.9</v>
          </cell>
          <cell r="H594">
            <v>126.6</v>
          </cell>
          <cell r="I594">
            <v>17.100000000000001</v>
          </cell>
        </row>
        <row r="595">
          <cell r="A595" t="str">
            <v>Забор, очистка и распределение воды</v>
          </cell>
          <cell r="B595">
            <v>21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82.9</v>
          </cell>
          <cell r="H595">
            <v>126.6</v>
          </cell>
          <cell r="I595">
            <v>17.100000000000001</v>
          </cell>
        </row>
        <row r="596">
          <cell r="A596" t="str">
            <v>Забор, очистка и распределение воды</v>
          </cell>
          <cell r="B596">
            <v>21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82.9</v>
          </cell>
          <cell r="H596">
            <v>126.6</v>
          </cell>
          <cell r="I596">
            <v>17.100000000000001</v>
          </cell>
        </row>
        <row r="597">
          <cell r="A597" t="str">
            <v>ТОРГОВЛЯ ОПТОВАЯ И РОЗНИЧНАЯ; РЕМОНТ АВТОТРАНСПОРТНЫХ СРЕДСТВ И МОТОЦИКЛОВ</v>
          </cell>
          <cell r="B597">
            <v>14.9</v>
          </cell>
          <cell r="C597">
            <v>14.9</v>
          </cell>
          <cell r="D597">
            <v>1.7</v>
          </cell>
          <cell r="E597">
            <v>1.7</v>
          </cell>
          <cell r="F597">
            <v>100</v>
          </cell>
          <cell r="G597">
            <v>68</v>
          </cell>
          <cell r="H597">
            <v>115.5</v>
          </cell>
          <cell r="I597">
            <v>32</v>
          </cell>
        </row>
        <row r="598">
          <cell r="A598" t="str">
            <v>Торговля розничная, кроме торговли автотранспортными средствами и мотоциклами</v>
          </cell>
          <cell r="B598">
            <v>14.9</v>
          </cell>
          <cell r="C598">
            <v>14.9</v>
          </cell>
          <cell r="D598">
            <v>1.7</v>
          </cell>
          <cell r="E598">
            <v>1.7</v>
          </cell>
          <cell r="F598">
            <v>100</v>
          </cell>
          <cell r="G598">
            <v>68</v>
          </cell>
          <cell r="H598">
            <v>115.5</v>
          </cell>
          <cell r="I598">
            <v>32</v>
          </cell>
        </row>
        <row r="599">
          <cell r="A599" t="str">
            <v>Торговля розничная в неспециализированных магазинах</v>
          </cell>
          <cell r="B599">
            <v>14.9</v>
          </cell>
          <cell r="C599">
            <v>14.9</v>
          </cell>
          <cell r="D599">
            <v>1.7</v>
          </cell>
          <cell r="E599">
            <v>1.7</v>
          </cell>
          <cell r="F599">
            <v>100</v>
          </cell>
          <cell r="G599">
            <v>68</v>
          </cell>
          <cell r="H599">
            <v>115.5</v>
          </cell>
          <cell r="I599">
            <v>32</v>
          </cell>
        </row>
        <row r="600">
          <cell r="A600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600">
            <v>14.9</v>
          </cell>
          <cell r="C600">
            <v>14.9</v>
          </cell>
          <cell r="D600">
            <v>1.7</v>
          </cell>
          <cell r="E600">
            <v>1.7</v>
          </cell>
          <cell r="F600">
            <v>100</v>
          </cell>
          <cell r="G600">
            <v>68</v>
          </cell>
          <cell r="H600">
            <v>115.5</v>
          </cell>
          <cell r="I600">
            <v>32</v>
          </cell>
        </row>
        <row r="601">
          <cell r="A601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601">
            <v>14.9</v>
          </cell>
          <cell r="C601">
            <v>14.9</v>
          </cell>
          <cell r="D601">
            <v>1.7</v>
          </cell>
          <cell r="E601">
            <v>1.7</v>
          </cell>
          <cell r="F601">
            <v>100</v>
          </cell>
          <cell r="G601">
            <v>68</v>
          </cell>
          <cell r="H601">
            <v>115.5</v>
          </cell>
          <cell r="I601">
            <v>32</v>
          </cell>
        </row>
        <row r="602">
          <cell r="A602" t="str">
            <v>ТРАНСПОРТИРОВКА И ХРАНЕНИЕ</v>
          </cell>
          <cell r="B602">
            <v>0.2</v>
          </cell>
          <cell r="C602">
            <v>0</v>
          </cell>
          <cell r="D602">
            <v>2.2000000000000002</v>
          </cell>
          <cell r="E602">
            <v>0.5</v>
          </cell>
          <cell r="F602">
            <v>100</v>
          </cell>
          <cell r="G602">
            <v>7.7</v>
          </cell>
          <cell r="H602">
            <v>98</v>
          </cell>
          <cell r="I602">
            <v>92.3</v>
          </cell>
        </row>
        <row r="603">
          <cell r="A603" t="str">
            <v>Деятельность сухопутного и трубопроводного транспорта</v>
          </cell>
          <cell r="B603">
            <v>0.2</v>
          </cell>
          <cell r="C603">
            <v>0</v>
          </cell>
          <cell r="D603">
            <v>2.2000000000000002</v>
          </cell>
          <cell r="E603">
            <v>0.5</v>
          </cell>
          <cell r="F603">
            <v>100</v>
          </cell>
          <cell r="G603">
            <v>7.7</v>
          </cell>
          <cell r="H603">
            <v>98</v>
          </cell>
          <cell r="I603">
            <v>92.3</v>
          </cell>
        </row>
        <row r="604">
          <cell r="A604" t="str">
            <v>Деятельность прочего сухопутного пассажирского транспорта</v>
          </cell>
          <cell r="B604">
            <v>16.600000000000001</v>
          </cell>
          <cell r="C604">
            <v>0</v>
          </cell>
          <cell r="D604">
            <v>27.4</v>
          </cell>
          <cell r="E604">
            <v>22.8</v>
          </cell>
          <cell r="F604">
            <v>100</v>
          </cell>
          <cell r="G604">
            <v>7.2</v>
          </cell>
          <cell r="H604">
            <v>87.1</v>
          </cell>
          <cell r="I604">
            <v>92.8</v>
          </cell>
        </row>
        <row r="605">
          <cell r="A605" t="str">
            <v>Деятельность прочего сухопутного пассажирского транспорта, не включенная в другие группировки</v>
          </cell>
          <cell r="B605">
            <v>16.600000000000001</v>
          </cell>
          <cell r="C605">
            <v>0</v>
          </cell>
          <cell r="D605">
            <v>27.4</v>
          </cell>
          <cell r="E605">
            <v>22.8</v>
          </cell>
          <cell r="F605">
            <v>100</v>
          </cell>
          <cell r="G605">
            <v>7.2</v>
          </cell>
          <cell r="H605">
            <v>87.1</v>
          </cell>
          <cell r="I605">
            <v>92.8</v>
          </cell>
        </row>
        <row r="606">
          <cell r="A606" t="str">
            <v>Перевозки междугородные и специальные сухопутным пассажирским транспортом по расписанию</v>
          </cell>
          <cell r="B606">
            <v>16.600000000000001</v>
          </cell>
          <cell r="C606">
            <v>0</v>
          </cell>
          <cell r="D606">
            <v>27.4</v>
          </cell>
          <cell r="E606">
            <v>22.8</v>
          </cell>
          <cell r="F606">
            <v>100</v>
          </cell>
          <cell r="G606">
            <v>7.2</v>
          </cell>
          <cell r="H606">
            <v>87.1</v>
          </cell>
          <cell r="I606">
            <v>92.8</v>
          </cell>
        </row>
        <row r="607">
          <cell r="A607" t="str">
            <v>Перевозки автомобильным (автобусным) пассажирским транспортом в междугородном сообщении по расписанию</v>
          </cell>
          <cell r="B607">
            <v>16.600000000000001</v>
          </cell>
          <cell r="C607">
            <v>0</v>
          </cell>
          <cell r="D607">
            <v>27.4</v>
          </cell>
          <cell r="E607">
            <v>22.8</v>
          </cell>
          <cell r="F607">
            <v>100</v>
          </cell>
          <cell r="G607">
            <v>7.2</v>
          </cell>
          <cell r="H607">
            <v>87.1</v>
          </cell>
          <cell r="I607">
            <v>92.8</v>
          </cell>
        </row>
        <row r="608">
          <cell r="A608" t="str">
            <v>Деятельность трубопроводного транспорта</v>
          </cell>
          <cell r="B608">
            <v>0</v>
          </cell>
          <cell r="C608">
            <v>0</v>
          </cell>
          <cell r="D608">
            <v>1.8</v>
          </cell>
          <cell r="E608">
            <v>0.1</v>
          </cell>
          <cell r="F608">
            <v>100</v>
          </cell>
          <cell r="G608">
            <v>7.8</v>
          </cell>
          <cell r="H608">
            <v>98.2</v>
          </cell>
          <cell r="I608">
            <v>92.2</v>
          </cell>
        </row>
        <row r="609">
          <cell r="A609" t="str">
            <v>Деятельность трубопроводного транспорта</v>
          </cell>
          <cell r="B609">
            <v>0</v>
          </cell>
          <cell r="C609">
            <v>0</v>
          </cell>
          <cell r="D609">
            <v>1.8</v>
          </cell>
          <cell r="E609">
            <v>0.1</v>
          </cell>
          <cell r="F609">
            <v>100</v>
          </cell>
          <cell r="G609">
            <v>7.8</v>
          </cell>
          <cell r="H609">
            <v>98.2</v>
          </cell>
          <cell r="I609">
            <v>92.2</v>
          </cell>
        </row>
        <row r="610">
          <cell r="A610" t="str">
            <v>Транспортирование по трубопроводам нефти и нефтепродуктов</v>
          </cell>
          <cell r="B610">
            <v>0</v>
          </cell>
          <cell r="C610">
            <v>0</v>
          </cell>
          <cell r="D610">
            <v>1.8</v>
          </cell>
          <cell r="E610">
            <v>0.1</v>
          </cell>
          <cell r="F610">
            <v>100</v>
          </cell>
          <cell r="G610">
            <v>7.8</v>
          </cell>
          <cell r="H610">
            <v>98.2</v>
          </cell>
          <cell r="I610">
            <v>92.2</v>
          </cell>
        </row>
        <row r="611">
          <cell r="A611" t="str">
            <v>Транспортирование по трубопроводам нефти</v>
          </cell>
          <cell r="B611">
            <v>0</v>
          </cell>
          <cell r="C611">
            <v>0</v>
          </cell>
          <cell r="D611">
            <v>1.8</v>
          </cell>
          <cell r="E611">
            <v>0.1</v>
          </cell>
          <cell r="F611">
            <v>100</v>
          </cell>
          <cell r="G611">
            <v>7.8</v>
          </cell>
          <cell r="H611">
            <v>98.2</v>
          </cell>
          <cell r="I611">
            <v>92.2</v>
          </cell>
        </row>
        <row r="612">
          <cell r="A612" t="str">
            <v>ДЕЯТЕЛЬНОСТЬ В ОБЛАСТИ ИНФОРМАЦИИ И СВЯЗИ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27.7</v>
          </cell>
          <cell r="H612">
            <v>100</v>
          </cell>
          <cell r="I612">
            <v>72.3</v>
          </cell>
        </row>
        <row r="613">
          <cell r="A613" t="str">
            <v>Деятельность в сфере телекоммуникаций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27.7</v>
          </cell>
          <cell r="H613">
            <v>100</v>
          </cell>
          <cell r="I613">
            <v>72.3</v>
          </cell>
        </row>
        <row r="614">
          <cell r="A614" t="str">
            <v>Деятельность в области связи на базе проводных технологий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27.7</v>
          </cell>
          <cell r="H614">
            <v>100</v>
          </cell>
          <cell r="I614">
            <v>72.3</v>
          </cell>
        </row>
        <row r="615">
          <cell r="A615" t="str">
            <v>Деятельность в области связи на базе проводных технологий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27.7</v>
          </cell>
          <cell r="H615">
            <v>100</v>
          </cell>
          <cell r="I615">
            <v>72.3</v>
          </cell>
        </row>
        <row r="616">
          <cell r="A616" t="str">
            <v>Деятельность по предоставлению услуг телефонной связи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27.7</v>
          </cell>
          <cell r="H616">
            <v>100</v>
          </cell>
          <cell r="I616">
            <v>72.3</v>
          </cell>
        </row>
        <row r="617">
          <cell r="A617" t="str">
            <v>ДЕЯТЕЛЬНОСТЬ АДМИНИСТРАТИВНАЯ И СОПУТСТВУЮЩИЕ ДОПОЛНИТЕЛЬНЫЕ УСЛУГИ</v>
          </cell>
          <cell r="B617">
            <v>98.8</v>
          </cell>
          <cell r="C617">
            <v>0</v>
          </cell>
          <cell r="D617">
            <v>99.2</v>
          </cell>
          <cell r="E617">
            <v>0</v>
          </cell>
          <cell r="F617">
            <v>0</v>
          </cell>
          <cell r="G617">
            <v>34.1</v>
          </cell>
          <cell r="H617">
            <v>68.599999999999994</v>
          </cell>
          <cell r="I617">
            <v>65.900000000000006</v>
          </cell>
        </row>
        <row r="618">
          <cell r="A618" t="str">
            <v>Деятельность по обеспечению безопасности и проведению расследований</v>
          </cell>
          <cell r="B618">
            <v>98.8</v>
          </cell>
          <cell r="C618">
            <v>0</v>
          </cell>
          <cell r="D618">
            <v>99.2</v>
          </cell>
          <cell r="E618">
            <v>0</v>
          </cell>
          <cell r="F618">
            <v>0</v>
          </cell>
          <cell r="G618">
            <v>34.1</v>
          </cell>
          <cell r="H618">
            <v>68.599999999999994</v>
          </cell>
          <cell r="I618">
            <v>65.900000000000006</v>
          </cell>
        </row>
        <row r="619">
          <cell r="A619" t="str">
            <v>Деятельность частных охранных служб</v>
          </cell>
          <cell r="B619">
            <v>98.8</v>
          </cell>
          <cell r="C619">
            <v>0</v>
          </cell>
          <cell r="D619">
            <v>99.2</v>
          </cell>
          <cell r="E619">
            <v>0</v>
          </cell>
          <cell r="F619">
            <v>0</v>
          </cell>
          <cell r="G619">
            <v>34.1</v>
          </cell>
          <cell r="H619">
            <v>68.599999999999994</v>
          </cell>
          <cell r="I619">
            <v>65.900000000000006</v>
          </cell>
        </row>
        <row r="620">
          <cell r="A620" t="str">
            <v>Деятельность частных охранных служб</v>
          </cell>
          <cell r="B620">
            <v>98.8</v>
          </cell>
          <cell r="C620">
            <v>0</v>
          </cell>
          <cell r="D620">
            <v>99.2</v>
          </cell>
          <cell r="E620">
            <v>0</v>
          </cell>
          <cell r="F620">
            <v>0</v>
          </cell>
          <cell r="G620">
            <v>34.1</v>
          </cell>
          <cell r="H620">
            <v>68.599999999999994</v>
          </cell>
          <cell r="I620">
            <v>65.900000000000006</v>
          </cell>
        </row>
        <row r="621">
          <cell r="A621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621">
            <v>16.600000000000001</v>
          </cell>
          <cell r="C621">
            <v>0</v>
          </cell>
          <cell r="D621">
            <v>27.4</v>
          </cell>
          <cell r="E621">
            <v>22.8</v>
          </cell>
          <cell r="F621">
            <v>100</v>
          </cell>
          <cell r="G621">
            <v>7.2</v>
          </cell>
          <cell r="H621">
            <v>87.1</v>
          </cell>
          <cell r="I621">
            <v>92.8</v>
          </cell>
        </row>
        <row r="622">
          <cell r="A622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622">
            <v>13.2</v>
          </cell>
          <cell r="C622">
            <v>11.1</v>
          </cell>
          <cell r="D622">
            <v>0</v>
          </cell>
          <cell r="E622">
            <v>0</v>
          </cell>
          <cell r="F622">
            <v>32.5</v>
          </cell>
          <cell r="G622">
            <v>89</v>
          </cell>
          <cell r="H622">
            <v>115.2</v>
          </cell>
          <cell r="I622">
            <v>11</v>
          </cell>
        </row>
        <row r="623">
          <cell r="A623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623">
            <v>17.399999999999999</v>
          </cell>
          <cell r="C623">
            <v>17.399999999999999</v>
          </cell>
          <cell r="D623">
            <v>4</v>
          </cell>
          <cell r="E623">
            <v>0.9</v>
          </cell>
          <cell r="F623">
            <v>99.9</v>
          </cell>
          <cell r="G623">
            <v>65</v>
          </cell>
          <cell r="H623">
            <v>116.3</v>
          </cell>
          <cell r="I623">
            <v>35</v>
          </cell>
        </row>
        <row r="624">
          <cell r="A624" t="str">
            <v>Жилищно-коммунальное хозяйство</v>
          </cell>
          <cell r="B624">
            <v>21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82.9</v>
          </cell>
          <cell r="H624">
            <v>126.6</v>
          </cell>
          <cell r="I624">
            <v>17.100000000000001</v>
          </cell>
        </row>
        <row r="625">
          <cell r="A625" t="str">
            <v>Платные услуги населению</v>
          </cell>
          <cell r="B625">
            <v>8.5</v>
          </cell>
          <cell r="C625">
            <v>0</v>
          </cell>
          <cell r="D625">
            <v>13.3</v>
          </cell>
          <cell r="E625">
            <v>5.6</v>
          </cell>
          <cell r="F625">
            <v>100</v>
          </cell>
          <cell r="G625">
            <v>23.5</v>
          </cell>
          <cell r="H625">
            <v>94.7</v>
          </cell>
          <cell r="I625">
            <v>76.5</v>
          </cell>
        </row>
        <row r="626">
          <cell r="A626" t="str">
            <v>Промышленное производство (промышленность)</v>
          </cell>
          <cell r="B626">
            <v>13.2</v>
          </cell>
          <cell r="C626">
            <v>11.1</v>
          </cell>
          <cell r="D626">
            <v>0</v>
          </cell>
          <cell r="E626">
            <v>0</v>
          </cell>
          <cell r="F626">
            <v>32.5</v>
          </cell>
          <cell r="G626">
            <v>89</v>
          </cell>
          <cell r="H626">
            <v>115.2</v>
          </cell>
          <cell r="I626">
            <v>11</v>
          </cell>
        </row>
        <row r="627">
          <cell r="A627" t="str">
            <v>Сельское хозяйство     01.1+01.2+01.3+01.4+01.5</v>
          </cell>
          <cell r="B627">
            <v>18.100000000000001</v>
          </cell>
          <cell r="C627">
            <v>18.100000000000001</v>
          </cell>
          <cell r="D627">
            <v>4.5999999999999996</v>
          </cell>
          <cell r="E627">
            <v>1</v>
          </cell>
          <cell r="F627">
            <v>100</v>
          </cell>
          <cell r="G627">
            <v>61.4</v>
          </cell>
          <cell r="H627">
            <v>116.6</v>
          </cell>
          <cell r="I627">
            <v>38.6</v>
          </cell>
        </row>
        <row r="628">
          <cell r="A628" t="str">
            <v>Растениеводство          01.1+01.2+01.3</v>
          </cell>
          <cell r="B628">
            <v>25.8</v>
          </cell>
          <cell r="C628">
            <v>25.8</v>
          </cell>
          <cell r="D628">
            <v>6.4</v>
          </cell>
          <cell r="E628">
            <v>2.2000000000000002</v>
          </cell>
          <cell r="F628">
            <v>100</v>
          </cell>
          <cell r="G628">
            <v>58.5</v>
          </cell>
          <cell r="H628">
            <v>126.2</v>
          </cell>
          <cell r="I628">
            <v>41.5</v>
          </cell>
        </row>
        <row r="629">
          <cell r="A629" t="str">
            <v>Деятельность в сфере туризма</v>
          </cell>
          <cell r="B629">
            <v>16.600000000000001</v>
          </cell>
          <cell r="C629">
            <v>0</v>
          </cell>
          <cell r="D629">
            <v>27.4</v>
          </cell>
          <cell r="E629">
            <v>22.8</v>
          </cell>
          <cell r="F629">
            <v>100</v>
          </cell>
          <cell r="G629">
            <v>7.2</v>
          </cell>
          <cell r="H629">
            <v>87.1</v>
          </cell>
          <cell r="I629">
            <v>92.8</v>
          </cell>
        </row>
        <row r="630">
          <cell r="A630" t="str">
            <v>Большесолдатский район</v>
          </cell>
        </row>
        <row r="631">
          <cell r="A631" t="str">
            <v>Всего по обследуемым видам экономической деятельности</v>
          </cell>
          <cell r="B631">
            <v>20.100000000000001</v>
          </cell>
          <cell r="C631">
            <v>20.100000000000001</v>
          </cell>
          <cell r="D631">
            <v>12</v>
          </cell>
          <cell r="E631">
            <v>0.1</v>
          </cell>
          <cell r="F631">
            <v>100</v>
          </cell>
          <cell r="G631">
            <v>64.7</v>
          </cell>
          <cell r="H631">
            <v>110.1</v>
          </cell>
          <cell r="I631">
            <v>35.299999999999997</v>
          </cell>
        </row>
        <row r="632">
          <cell r="A632" t="str">
            <v>СЕЛЬСКОЕ, ЛЕСНОЕ ХОЗЯЙСТВО, ОХОТА, РЫБОЛОВСТВО И РЫБОВОДСТВО</v>
          </cell>
          <cell r="B632">
            <v>20.100000000000001</v>
          </cell>
          <cell r="C632">
            <v>20.100000000000001</v>
          </cell>
          <cell r="D632">
            <v>12.2</v>
          </cell>
          <cell r="E632">
            <v>0.1</v>
          </cell>
          <cell r="F632">
            <v>100</v>
          </cell>
          <cell r="G632">
            <v>64.900000000000006</v>
          </cell>
          <cell r="H632">
            <v>109.9</v>
          </cell>
          <cell r="I632">
            <v>35.1</v>
          </cell>
        </row>
        <row r="633">
          <cell r="A633" t="str">
            <v>Растениеводство и животноводство, охота и предоставление соответствующих услуг в этих областях</v>
          </cell>
          <cell r="B633">
            <v>20.100000000000001</v>
          </cell>
          <cell r="C633">
            <v>20.100000000000001</v>
          </cell>
          <cell r="D633">
            <v>12.2</v>
          </cell>
          <cell r="E633">
            <v>0.1</v>
          </cell>
          <cell r="F633">
            <v>100</v>
          </cell>
          <cell r="G633">
            <v>64.900000000000006</v>
          </cell>
          <cell r="H633">
            <v>109.9</v>
          </cell>
          <cell r="I633">
            <v>35.1</v>
          </cell>
        </row>
        <row r="634">
          <cell r="A634" t="str">
            <v>Выращивание однолетних культур</v>
          </cell>
          <cell r="B634">
            <v>55.6</v>
          </cell>
          <cell r="C634">
            <v>55.6</v>
          </cell>
          <cell r="D634">
            <v>18.5</v>
          </cell>
          <cell r="E634">
            <v>0.7</v>
          </cell>
          <cell r="F634">
            <v>100</v>
          </cell>
          <cell r="G634">
            <v>67.7</v>
          </cell>
          <cell r="H634">
            <v>183.6</v>
          </cell>
          <cell r="I634">
            <v>32.299999999999997</v>
          </cell>
        </row>
        <row r="635">
          <cell r="A635" t="str">
            <v>Выращивание зерновых (кроме риса), зернобобовых культур и семян масличных культур</v>
          </cell>
          <cell r="B635">
            <v>55.6</v>
          </cell>
          <cell r="C635">
            <v>55.6</v>
          </cell>
          <cell r="D635">
            <v>18.5</v>
          </cell>
          <cell r="E635">
            <v>0.7</v>
          </cell>
          <cell r="F635">
            <v>100</v>
          </cell>
          <cell r="G635">
            <v>67.7</v>
          </cell>
          <cell r="H635">
            <v>183.6</v>
          </cell>
          <cell r="I635">
            <v>32.299999999999997</v>
          </cell>
        </row>
        <row r="636">
          <cell r="A636" t="str">
            <v>Выращивание зерновых культур</v>
          </cell>
          <cell r="B636">
            <v>55.6</v>
          </cell>
          <cell r="C636">
            <v>55.6</v>
          </cell>
          <cell r="D636">
            <v>18.5</v>
          </cell>
          <cell r="E636">
            <v>0.7</v>
          </cell>
          <cell r="F636">
            <v>100</v>
          </cell>
          <cell r="G636">
            <v>67.7</v>
          </cell>
          <cell r="H636">
            <v>183.6</v>
          </cell>
          <cell r="I636">
            <v>32.299999999999997</v>
          </cell>
        </row>
        <row r="637">
          <cell r="A637" t="str">
            <v>Животноводство</v>
          </cell>
          <cell r="B637">
            <v>11.6</v>
          </cell>
          <cell r="C637">
            <v>11.6</v>
          </cell>
          <cell r="D637">
            <v>11.4</v>
          </cell>
          <cell r="E637">
            <v>0</v>
          </cell>
          <cell r="F637">
            <v>0</v>
          </cell>
          <cell r="G637">
            <v>64.2</v>
          </cell>
          <cell r="H637">
            <v>100.2</v>
          </cell>
          <cell r="I637">
            <v>35.799999999999997</v>
          </cell>
        </row>
        <row r="638">
          <cell r="A638" t="str">
            <v>Разведение молочного крупного рогатого скота, производство сырого молока</v>
          </cell>
          <cell r="B638">
            <v>11.6</v>
          </cell>
          <cell r="C638">
            <v>11.6</v>
          </cell>
          <cell r="D638">
            <v>11.4</v>
          </cell>
          <cell r="E638">
            <v>0</v>
          </cell>
          <cell r="F638">
            <v>0</v>
          </cell>
          <cell r="G638">
            <v>64.2</v>
          </cell>
          <cell r="H638">
            <v>100.2</v>
          </cell>
          <cell r="I638">
            <v>35.799999999999997</v>
          </cell>
        </row>
        <row r="639">
          <cell r="A639" t="str">
            <v>ТОРГОВЛЯ ОПТОВАЯ И РОЗНИЧНАЯ; РЕМОНТ АВТОТРАНСПОРТНЫХ СРЕДСТВ И МОТОЦИКЛОВ</v>
          </cell>
          <cell r="B639">
            <v>17.7</v>
          </cell>
          <cell r="C639">
            <v>17.7</v>
          </cell>
          <cell r="D639">
            <v>2.9</v>
          </cell>
          <cell r="E639">
            <v>2.9</v>
          </cell>
          <cell r="F639">
            <v>100</v>
          </cell>
          <cell r="G639">
            <v>57.8</v>
          </cell>
          <cell r="H639">
            <v>118</v>
          </cell>
          <cell r="I639">
            <v>42.2</v>
          </cell>
        </row>
        <row r="640">
          <cell r="A640" t="str">
            <v>Торговля розничная, кроме торговли автотранспортными средствами и мотоциклами</v>
          </cell>
          <cell r="B640">
            <v>17.7</v>
          </cell>
          <cell r="C640">
            <v>17.7</v>
          </cell>
          <cell r="D640">
            <v>2.9</v>
          </cell>
          <cell r="E640">
            <v>2.9</v>
          </cell>
          <cell r="F640">
            <v>100</v>
          </cell>
          <cell r="G640">
            <v>57.8</v>
          </cell>
          <cell r="H640">
            <v>118</v>
          </cell>
          <cell r="I640">
            <v>42.2</v>
          </cell>
        </row>
        <row r="641">
          <cell r="A641" t="str">
            <v>Торговля розничная в неспециализированных магазинах</v>
          </cell>
          <cell r="B641">
            <v>17.7</v>
          </cell>
          <cell r="C641">
            <v>17.7</v>
          </cell>
          <cell r="D641">
            <v>2.9</v>
          </cell>
          <cell r="E641">
            <v>2.9</v>
          </cell>
          <cell r="F641">
            <v>100</v>
          </cell>
          <cell r="G641">
            <v>57.8</v>
          </cell>
          <cell r="H641">
            <v>118</v>
          </cell>
          <cell r="I641">
            <v>42.2</v>
          </cell>
        </row>
        <row r="642">
          <cell r="A642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642">
            <v>17.7</v>
          </cell>
          <cell r="C642">
            <v>17.7</v>
          </cell>
          <cell r="D642">
            <v>2.9</v>
          </cell>
          <cell r="E642">
            <v>2.9</v>
          </cell>
          <cell r="F642">
            <v>100</v>
          </cell>
          <cell r="G642">
            <v>57.8</v>
          </cell>
          <cell r="H642">
            <v>118</v>
          </cell>
          <cell r="I642">
            <v>42.2</v>
          </cell>
        </row>
        <row r="643">
          <cell r="A643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643">
            <v>17.7</v>
          </cell>
          <cell r="C643">
            <v>17.7</v>
          </cell>
          <cell r="D643">
            <v>2.9</v>
          </cell>
          <cell r="E643">
            <v>2.9</v>
          </cell>
          <cell r="F643">
            <v>100</v>
          </cell>
          <cell r="G643">
            <v>57.8</v>
          </cell>
          <cell r="H643">
            <v>118</v>
          </cell>
          <cell r="I643">
            <v>42.2</v>
          </cell>
        </row>
        <row r="644">
          <cell r="A644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644">
            <v>20.100000000000001</v>
          </cell>
          <cell r="C644">
            <v>20.100000000000001</v>
          </cell>
          <cell r="D644">
            <v>12.2</v>
          </cell>
          <cell r="E644">
            <v>0.1</v>
          </cell>
          <cell r="F644">
            <v>100</v>
          </cell>
          <cell r="G644">
            <v>64.900000000000006</v>
          </cell>
          <cell r="H644">
            <v>109.9</v>
          </cell>
          <cell r="I644">
            <v>35.1</v>
          </cell>
        </row>
        <row r="645">
          <cell r="A645" t="str">
            <v>Сельское хозяйство     01.1+01.2+01.3+01.4+01.5</v>
          </cell>
          <cell r="B645">
            <v>20.100000000000001</v>
          </cell>
          <cell r="C645">
            <v>20.100000000000001</v>
          </cell>
          <cell r="D645">
            <v>12.2</v>
          </cell>
          <cell r="E645">
            <v>0.1</v>
          </cell>
          <cell r="F645">
            <v>100</v>
          </cell>
          <cell r="G645">
            <v>64.900000000000006</v>
          </cell>
          <cell r="H645">
            <v>109.9</v>
          </cell>
          <cell r="I645">
            <v>35.1</v>
          </cell>
        </row>
        <row r="646">
          <cell r="A646" t="str">
            <v>Растениеводство          01.1+01.2+01.3</v>
          </cell>
          <cell r="B646">
            <v>55.6</v>
          </cell>
          <cell r="C646">
            <v>55.6</v>
          </cell>
          <cell r="D646">
            <v>18.5</v>
          </cell>
          <cell r="E646">
            <v>0.7</v>
          </cell>
          <cell r="F646">
            <v>100</v>
          </cell>
          <cell r="G646">
            <v>67.7</v>
          </cell>
          <cell r="H646">
            <v>183.6</v>
          </cell>
          <cell r="I646">
            <v>32.299999999999997</v>
          </cell>
        </row>
        <row r="647">
          <cell r="A647" t="str">
            <v>Глушковский район</v>
          </cell>
        </row>
        <row r="648">
          <cell r="A648" t="str">
            <v>Всего по обследуемым видам экономической деятельности</v>
          </cell>
          <cell r="B648">
            <v>13.6</v>
          </cell>
          <cell r="C648">
            <v>13.5</v>
          </cell>
          <cell r="D648">
            <v>4</v>
          </cell>
          <cell r="E648">
            <v>0.3</v>
          </cell>
          <cell r="F648">
            <v>99.1</v>
          </cell>
          <cell r="G648">
            <v>51.2</v>
          </cell>
          <cell r="H648">
            <v>111.2</v>
          </cell>
          <cell r="I648">
            <v>48.8</v>
          </cell>
        </row>
        <row r="649">
          <cell r="A649" t="str">
            <v>СЕЛЬСКОЕ, ЛЕСНОЕ ХОЗЯЙСТВО, ОХОТА, РЫБОЛОВСТВО И РЫБОВОДСТВО</v>
          </cell>
          <cell r="B649">
            <v>13.2</v>
          </cell>
          <cell r="C649">
            <v>13.2</v>
          </cell>
          <cell r="D649">
            <v>4.4000000000000004</v>
          </cell>
          <cell r="E649">
            <v>0.2</v>
          </cell>
          <cell r="F649">
            <v>100</v>
          </cell>
          <cell r="G649">
            <v>50.5</v>
          </cell>
          <cell r="H649">
            <v>110.2</v>
          </cell>
          <cell r="I649">
            <v>49.5</v>
          </cell>
        </row>
        <row r="650">
          <cell r="A650" t="str">
            <v>Растениеводство и животноводство, охота и предоставление соответствующих услуг в этих областях</v>
          </cell>
          <cell r="B650">
            <v>13.2</v>
          </cell>
          <cell r="C650">
            <v>13.2</v>
          </cell>
          <cell r="D650">
            <v>4.4000000000000004</v>
          </cell>
          <cell r="E650">
            <v>0.2</v>
          </cell>
          <cell r="F650">
            <v>100</v>
          </cell>
          <cell r="G650">
            <v>50.5</v>
          </cell>
          <cell r="H650">
            <v>110.2</v>
          </cell>
          <cell r="I650">
            <v>49.5</v>
          </cell>
        </row>
        <row r="651">
          <cell r="A651" t="str">
            <v>Выращивание однолетних культур</v>
          </cell>
          <cell r="B651">
            <v>13.2</v>
          </cell>
          <cell r="C651">
            <v>13.2</v>
          </cell>
          <cell r="D651">
            <v>1.9</v>
          </cell>
          <cell r="E651">
            <v>0.2</v>
          </cell>
          <cell r="F651">
            <v>100</v>
          </cell>
          <cell r="G651">
            <v>48.5</v>
          </cell>
          <cell r="H651">
            <v>113</v>
          </cell>
          <cell r="I651">
            <v>51.5</v>
          </cell>
        </row>
        <row r="652">
          <cell r="A652" t="str">
            <v>Выращивание зерновых (кроме риса), зернобобовых культур и семян масличных культур</v>
          </cell>
          <cell r="B652">
            <v>7.7</v>
          </cell>
          <cell r="C652">
            <v>7.7</v>
          </cell>
          <cell r="D652">
            <v>1.5</v>
          </cell>
          <cell r="E652">
            <v>0.4</v>
          </cell>
          <cell r="F652">
            <v>100</v>
          </cell>
          <cell r="G652">
            <v>36.6</v>
          </cell>
          <cell r="H652">
            <v>106.7</v>
          </cell>
          <cell r="I652">
            <v>63.4</v>
          </cell>
        </row>
        <row r="653">
          <cell r="A653" t="str">
            <v>Выращивание зерновых культур</v>
          </cell>
          <cell r="B653">
            <v>7.7</v>
          </cell>
          <cell r="C653">
            <v>7.7</v>
          </cell>
          <cell r="D653">
            <v>1.5</v>
          </cell>
          <cell r="E653">
            <v>0.4</v>
          </cell>
          <cell r="F653">
            <v>100</v>
          </cell>
          <cell r="G653">
            <v>36.6</v>
          </cell>
          <cell r="H653">
            <v>106.7</v>
          </cell>
          <cell r="I653">
            <v>63.4</v>
          </cell>
        </row>
        <row r="654">
          <cell r="A654" t="str">
            <v>Выращивание овощей, бахчевых, корнеплодных и клубнеплодных культур, грибов и трюфелей</v>
          </cell>
          <cell r="B654">
            <v>18.100000000000001</v>
          </cell>
          <cell r="C654">
            <v>18.100000000000001</v>
          </cell>
          <cell r="D654">
            <v>2.2999999999999998</v>
          </cell>
          <cell r="E654">
            <v>0</v>
          </cell>
          <cell r="F654">
            <v>0</v>
          </cell>
          <cell r="G654">
            <v>59.2</v>
          </cell>
          <cell r="H654">
            <v>119.4</v>
          </cell>
          <cell r="I654">
            <v>40.799999999999997</v>
          </cell>
        </row>
        <row r="655">
          <cell r="A655" t="str">
            <v>Выращивание сахарной свеклы и семян сахарной свеклы</v>
          </cell>
          <cell r="B655">
            <v>18.100000000000001</v>
          </cell>
          <cell r="C655">
            <v>18.100000000000001</v>
          </cell>
          <cell r="D655">
            <v>2.2999999999999998</v>
          </cell>
          <cell r="E655">
            <v>0</v>
          </cell>
          <cell r="F655">
            <v>0</v>
          </cell>
          <cell r="G655">
            <v>59.2</v>
          </cell>
          <cell r="H655">
            <v>119.4</v>
          </cell>
          <cell r="I655">
            <v>40.799999999999997</v>
          </cell>
        </row>
        <row r="656">
          <cell r="A656" t="str">
            <v>Выращивание сахарной свеклы</v>
          </cell>
          <cell r="B656">
            <v>18.100000000000001</v>
          </cell>
          <cell r="C656">
            <v>18.100000000000001</v>
          </cell>
          <cell r="D656">
            <v>2.2999999999999998</v>
          </cell>
          <cell r="E656">
            <v>0</v>
          </cell>
          <cell r="F656">
            <v>0</v>
          </cell>
          <cell r="G656">
            <v>59.2</v>
          </cell>
          <cell r="H656">
            <v>119.4</v>
          </cell>
          <cell r="I656">
            <v>40.799999999999997</v>
          </cell>
        </row>
        <row r="657">
          <cell r="A657" t="str">
            <v>Животноводство</v>
          </cell>
          <cell r="B657">
            <v>13.3</v>
          </cell>
          <cell r="C657">
            <v>13.3</v>
          </cell>
          <cell r="D657">
            <v>9.9</v>
          </cell>
          <cell r="E657">
            <v>0.1</v>
          </cell>
          <cell r="F657">
            <v>100</v>
          </cell>
          <cell r="G657">
            <v>55.4</v>
          </cell>
          <cell r="H657">
            <v>104</v>
          </cell>
          <cell r="I657">
            <v>44.6</v>
          </cell>
        </row>
        <row r="658">
          <cell r="A658" t="str">
            <v>Разведение свиней</v>
          </cell>
          <cell r="B658">
            <v>13.3</v>
          </cell>
          <cell r="C658">
            <v>13.3</v>
          </cell>
          <cell r="D658">
            <v>9.9</v>
          </cell>
          <cell r="E658">
            <v>0.1</v>
          </cell>
          <cell r="F658">
            <v>100</v>
          </cell>
          <cell r="G658">
            <v>55.4</v>
          </cell>
          <cell r="H658">
            <v>104</v>
          </cell>
          <cell r="I658">
            <v>44.6</v>
          </cell>
        </row>
        <row r="659">
          <cell r="A659" t="str">
            <v>ОБРАБАТЫВАЮЩИЕ ПРОИЗВОДСТВА</v>
          </cell>
          <cell r="B659">
            <v>14.5</v>
          </cell>
          <cell r="C659">
            <v>14.5</v>
          </cell>
          <cell r="D659">
            <v>2.1</v>
          </cell>
          <cell r="E659">
            <v>1.3</v>
          </cell>
          <cell r="F659">
            <v>98.4</v>
          </cell>
          <cell r="G659">
            <v>51.6</v>
          </cell>
          <cell r="H659">
            <v>114.5</v>
          </cell>
          <cell r="I659">
            <v>48.4</v>
          </cell>
        </row>
        <row r="660">
          <cell r="A660" t="str">
            <v>Производство пищевых продуктов</v>
          </cell>
          <cell r="B660">
            <v>17</v>
          </cell>
          <cell r="C660">
            <v>17</v>
          </cell>
          <cell r="D660">
            <v>1.8</v>
          </cell>
          <cell r="E660">
            <v>0.5</v>
          </cell>
          <cell r="F660">
            <v>92.9</v>
          </cell>
          <cell r="G660">
            <v>48.1</v>
          </cell>
          <cell r="H660">
            <v>118.3</v>
          </cell>
          <cell r="I660">
            <v>51.9</v>
          </cell>
        </row>
        <row r="661">
          <cell r="A661" t="str">
            <v>Производство прочих пищевых продуктов</v>
          </cell>
          <cell r="B661">
            <v>17</v>
          </cell>
          <cell r="C661">
            <v>17</v>
          </cell>
          <cell r="D661">
            <v>1.8</v>
          </cell>
          <cell r="E661">
            <v>0.5</v>
          </cell>
          <cell r="F661">
            <v>92.9</v>
          </cell>
          <cell r="G661">
            <v>48.1</v>
          </cell>
          <cell r="H661">
            <v>118.3</v>
          </cell>
          <cell r="I661">
            <v>51.9</v>
          </cell>
        </row>
        <row r="662">
          <cell r="A662" t="str">
            <v>Производство сахара</v>
          </cell>
          <cell r="B662">
            <v>17</v>
          </cell>
          <cell r="C662">
            <v>17</v>
          </cell>
          <cell r="D662">
            <v>1.8</v>
          </cell>
          <cell r="E662">
            <v>0.5</v>
          </cell>
          <cell r="F662">
            <v>92.9</v>
          </cell>
          <cell r="G662">
            <v>48.1</v>
          </cell>
          <cell r="H662">
            <v>118.3</v>
          </cell>
          <cell r="I662">
            <v>51.9</v>
          </cell>
        </row>
        <row r="663">
          <cell r="A663" t="str">
            <v>Производство напитков</v>
          </cell>
          <cell r="B663">
            <v>9.9</v>
          </cell>
          <cell r="C663">
            <v>9.9</v>
          </cell>
          <cell r="D663">
            <v>2.6</v>
          </cell>
          <cell r="E663">
            <v>2.6</v>
          </cell>
          <cell r="F663">
            <v>100</v>
          </cell>
          <cell r="G663">
            <v>58</v>
          </cell>
          <cell r="H663">
            <v>108.2</v>
          </cell>
          <cell r="I663">
            <v>42</v>
          </cell>
        </row>
        <row r="664">
          <cell r="A664" t="str">
            <v>Производство напитков</v>
          </cell>
          <cell r="B664">
            <v>9.9</v>
          </cell>
          <cell r="C664">
            <v>9.9</v>
          </cell>
          <cell r="D664">
            <v>2.6</v>
          </cell>
          <cell r="E664">
            <v>2.6</v>
          </cell>
          <cell r="F664">
            <v>100</v>
          </cell>
          <cell r="G664">
            <v>58</v>
          </cell>
          <cell r="H664">
            <v>108.2</v>
          </cell>
          <cell r="I664">
            <v>42</v>
          </cell>
        </row>
        <row r="665">
          <cell r="A665" t="str">
            <v>Перегонка, очистка и смешивание спиртов</v>
          </cell>
          <cell r="B665">
            <v>9.9</v>
          </cell>
          <cell r="C665">
            <v>9.9</v>
          </cell>
          <cell r="D665">
            <v>2.6</v>
          </cell>
          <cell r="E665">
            <v>2.6</v>
          </cell>
          <cell r="F665">
            <v>100</v>
          </cell>
          <cell r="G665">
            <v>58</v>
          </cell>
          <cell r="H665">
            <v>108.2</v>
          </cell>
          <cell r="I665">
            <v>42</v>
          </cell>
        </row>
        <row r="666">
          <cell r="A666" t="str">
            <v>Производство пищевого спирта</v>
          </cell>
          <cell r="B666">
            <v>9.9</v>
          </cell>
          <cell r="C666">
            <v>9.9</v>
          </cell>
          <cell r="D666">
            <v>2.6</v>
          </cell>
          <cell r="E666">
            <v>2.6</v>
          </cell>
          <cell r="F666">
            <v>100</v>
          </cell>
          <cell r="G666">
            <v>58</v>
          </cell>
          <cell r="H666">
            <v>108.2</v>
          </cell>
          <cell r="I666">
            <v>42</v>
          </cell>
        </row>
        <row r="667">
          <cell r="A667" t="str">
            <v>СТРОИТЕЛЬСТВО</v>
          </cell>
          <cell r="B667">
            <v>23.6</v>
          </cell>
          <cell r="C667">
            <v>23.6</v>
          </cell>
          <cell r="D667">
            <v>3.3</v>
          </cell>
          <cell r="E667">
            <v>0</v>
          </cell>
          <cell r="F667">
            <v>0</v>
          </cell>
          <cell r="G667">
            <v>45.8</v>
          </cell>
          <cell r="H667">
            <v>126.5</v>
          </cell>
          <cell r="I667">
            <v>54.2</v>
          </cell>
        </row>
        <row r="668">
          <cell r="A668" t="str">
            <v>Строительство инженерных сооружений</v>
          </cell>
          <cell r="B668">
            <v>23.6</v>
          </cell>
          <cell r="C668">
            <v>23.6</v>
          </cell>
          <cell r="D668">
            <v>3.3</v>
          </cell>
          <cell r="E668">
            <v>0</v>
          </cell>
          <cell r="F668">
            <v>0</v>
          </cell>
          <cell r="G668">
            <v>45.8</v>
          </cell>
          <cell r="H668">
            <v>126.5</v>
          </cell>
          <cell r="I668">
            <v>54.2</v>
          </cell>
        </row>
        <row r="669">
          <cell r="A669" t="str">
            <v>Строительство автомобильных и железных дорог</v>
          </cell>
          <cell r="B669">
            <v>23.6</v>
          </cell>
          <cell r="C669">
            <v>23.6</v>
          </cell>
          <cell r="D669">
            <v>3.3</v>
          </cell>
          <cell r="E669">
            <v>0</v>
          </cell>
          <cell r="F669">
            <v>0</v>
          </cell>
          <cell r="G669">
            <v>45.8</v>
          </cell>
          <cell r="H669">
            <v>126.5</v>
          </cell>
          <cell r="I669">
            <v>54.2</v>
          </cell>
        </row>
        <row r="670">
          <cell r="A670" t="str">
            <v>Строительство автомобильных дорог и автомагистралей</v>
          </cell>
          <cell r="B670">
            <v>23.6</v>
          </cell>
          <cell r="C670">
            <v>23.6</v>
          </cell>
          <cell r="D670">
            <v>3.3</v>
          </cell>
          <cell r="E670">
            <v>0</v>
          </cell>
          <cell r="F670">
            <v>0</v>
          </cell>
          <cell r="G670">
            <v>45.8</v>
          </cell>
          <cell r="H670">
            <v>126.5</v>
          </cell>
          <cell r="I670">
            <v>54.2</v>
          </cell>
        </row>
        <row r="671">
          <cell r="A671" t="str">
            <v>ТОРГОВЛЯ ОПТОВАЯ И РОЗНИЧНАЯ; РЕМОНТ АВТОТРАНСПОРТНЫХ СРЕДСТВ И МОТОЦИКЛОВ</v>
          </cell>
          <cell r="B671">
            <v>19.399999999999999</v>
          </cell>
          <cell r="C671">
            <v>13.3</v>
          </cell>
          <cell r="D671">
            <v>0.8</v>
          </cell>
          <cell r="E671">
            <v>0.6</v>
          </cell>
          <cell r="F671">
            <v>100</v>
          </cell>
          <cell r="G671">
            <v>78.099999999999994</v>
          </cell>
          <cell r="H671">
            <v>123.1</v>
          </cell>
          <cell r="I671">
            <v>21.9</v>
          </cell>
        </row>
        <row r="672">
          <cell r="A672" t="str">
            <v>Торговля оптовая и розничная автотранспортными средствами и мотоциклами и их ремонт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81.5</v>
          </cell>
          <cell r="H672">
            <v>100</v>
          </cell>
          <cell r="I672">
            <v>18.5</v>
          </cell>
        </row>
        <row r="673">
          <cell r="A673" t="str">
            <v>Торговля автотранспортными средствами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81.5</v>
          </cell>
          <cell r="H673">
            <v>100</v>
          </cell>
          <cell r="I673">
            <v>18.5</v>
          </cell>
        </row>
        <row r="674">
          <cell r="A674" t="str">
            <v>Торговля легковыми автомобилями и грузовыми автомобилями малой грузоподъемности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81.5</v>
          </cell>
          <cell r="H674">
            <v>100</v>
          </cell>
          <cell r="I674">
            <v>18.5</v>
          </cell>
        </row>
        <row r="675">
          <cell r="A675" t="str">
            <v>Торговля розничная, кроме торговли автотранспортными средствами и мотоциклами</v>
          </cell>
          <cell r="B675">
            <v>33.1</v>
          </cell>
          <cell r="C675">
            <v>22.7</v>
          </cell>
          <cell r="D675">
            <v>1.7</v>
          </cell>
          <cell r="E675">
            <v>1.3</v>
          </cell>
          <cell r="F675">
            <v>100</v>
          </cell>
          <cell r="G675">
            <v>75.7</v>
          </cell>
          <cell r="H675">
            <v>147</v>
          </cell>
          <cell r="I675">
            <v>24.3</v>
          </cell>
        </row>
        <row r="676">
          <cell r="A676" t="str">
            <v>Торговля розничная в неспециализированных магазинах</v>
          </cell>
          <cell r="B676">
            <v>33.1</v>
          </cell>
          <cell r="C676">
            <v>22.7</v>
          </cell>
          <cell r="D676">
            <v>1.7</v>
          </cell>
          <cell r="E676">
            <v>1.3</v>
          </cell>
          <cell r="F676">
            <v>100</v>
          </cell>
          <cell r="G676">
            <v>75.7</v>
          </cell>
          <cell r="H676">
            <v>147</v>
          </cell>
          <cell r="I676">
            <v>24.3</v>
          </cell>
        </row>
        <row r="677">
          <cell r="A677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677">
            <v>33.1</v>
          </cell>
          <cell r="C677">
            <v>22.7</v>
          </cell>
          <cell r="D677">
            <v>1.7</v>
          </cell>
          <cell r="E677">
            <v>1.3</v>
          </cell>
          <cell r="F677">
            <v>100</v>
          </cell>
          <cell r="G677">
            <v>75.7</v>
          </cell>
          <cell r="H677">
            <v>147</v>
          </cell>
          <cell r="I677">
            <v>24.3</v>
          </cell>
        </row>
        <row r="678">
          <cell r="A678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678">
            <v>33.1</v>
          </cell>
          <cell r="C678">
            <v>22.7</v>
          </cell>
          <cell r="D678">
            <v>1.7</v>
          </cell>
          <cell r="E678">
            <v>1.3</v>
          </cell>
          <cell r="F678">
            <v>100</v>
          </cell>
          <cell r="G678">
            <v>75.7</v>
          </cell>
          <cell r="H678">
            <v>147</v>
          </cell>
          <cell r="I678">
            <v>24.3</v>
          </cell>
        </row>
        <row r="679">
          <cell r="A679" t="str">
            <v>ТРАНСПОРТИРОВКА И ХРАНЕНИЕ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16.2</v>
          </cell>
          <cell r="H679">
            <v>100</v>
          </cell>
          <cell r="I679">
            <v>83.8</v>
          </cell>
        </row>
        <row r="680">
          <cell r="A680" t="str">
            <v>Деятельность сухопутного и трубопроводного транспорта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16.2</v>
          </cell>
          <cell r="H680">
            <v>100</v>
          </cell>
          <cell r="I680">
            <v>83.8</v>
          </cell>
        </row>
        <row r="681">
          <cell r="A681" t="str">
            <v>Деятельность прочего сухопутного пассажирского транспорта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16.2</v>
          </cell>
          <cell r="H681">
            <v>100</v>
          </cell>
          <cell r="I681">
            <v>83.8</v>
          </cell>
        </row>
        <row r="682">
          <cell r="A682" t="str">
            <v>Деятельность сухопутного пассажирского транспорта: внутригородские и пригородные перевозки пассажиров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16.2</v>
          </cell>
          <cell r="H682">
            <v>100</v>
          </cell>
          <cell r="I682">
            <v>83.8</v>
          </cell>
        </row>
        <row r="683">
          <cell r="A683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16.2</v>
          </cell>
          <cell r="H683">
            <v>100</v>
          </cell>
          <cell r="I683">
            <v>83.8</v>
          </cell>
        </row>
        <row r="684">
          <cell r="A684" t="str">
            <v>Деятельность автобусного транспорта по регулярным внутригородским и пригородным пассажирским перевозкам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16.2</v>
          </cell>
          <cell r="H684">
            <v>100</v>
          </cell>
          <cell r="I684">
            <v>83.8</v>
          </cell>
        </row>
        <row r="685">
          <cell r="A685" t="str">
            <v>ДЕЯТЕЛЬНОСТЬ ГОСТИНИЦ И ПРЕДПРИЯТИЙ ОБЩЕСТВЕННОГО ПИТАНИЯ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36.700000000000003</v>
          </cell>
          <cell r="H685">
            <v>100</v>
          </cell>
          <cell r="I685">
            <v>63.3</v>
          </cell>
        </row>
        <row r="686">
          <cell r="A686" t="str">
            <v>Деятельность по предоставлению мест для временного проживания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36.700000000000003</v>
          </cell>
          <cell r="H686">
            <v>100</v>
          </cell>
          <cell r="I686">
            <v>63.3</v>
          </cell>
        </row>
        <row r="687">
          <cell r="A687" t="str">
            <v>Деятельность гостиниц и прочих мест для временного проживания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36.700000000000003</v>
          </cell>
          <cell r="H687">
            <v>100</v>
          </cell>
          <cell r="I687">
            <v>63.3</v>
          </cell>
        </row>
        <row r="688">
          <cell r="A688" t="str">
            <v>Деятельность гостиниц и прочих мест для временного проживания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36.700000000000003</v>
          </cell>
          <cell r="H688">
            <v>100</v>
          </cell>
          <cell r="I688">
            <v>63.3</v>
          </cell>
        </row>
        <row r="689">
          <cell r="A689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36.700000000000003</v>
          </cell>
          <cell r="H689">
            <v>100</v>
          </cell>
          <cell r="I689">
            <v>63.3</v>
          </cell>
        </row>
        <row r="690">
          <cell r="A690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690">
            <v>14.5</v>
          </cell>
          <cell r="C690">
            <v>14.5</v>
          </cell>
          <cell r="D690">
            <v>2.1</v>
          </cell>
          <cell r="E690">
            <v>1.3</v>
          </cell>
          <cell r="F690">
            <v>98.4</v>
          </cell>
          <cell r="G690">
            <v>51.6</v>
          </cell>
          <cell r="H690">
            <v>114.5</v>
          </cell>
          <cell r="I690">
            <v>48.4</v>
          </cell>
        </row>
        <row r="691">
          <cell r="A691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691">
            <v>13.4</v>
          </cell>
          <cell r="C691">
            <v>13.4</v>
          </cell>
          <cell r="D691">
            <v>4.0999999999999996</v>
          </cell>
          <cell r="E691">
            <v>0.3</v>
          </cell>
          <cell r="F691">
            <v>99.1</v>
          </cell>
          <cell r="G691">
            <v>50.7</v>
          </cell>
          <cell r="H691">
            <v>110.8</v>
          </cell>
          <cell r="I691">
            <v>49.3</v>
          </cell>
        </row>
        <row r="692">
          <cell r="A692" t="str">
            <v>Платные услуги населению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19.100000000000001</v>
          </cell>
          <cell r="H692">
            <v>100</v>
          </cell>
          <cell r="I692">
            <v>80.900000000000006</v>
          </cell>
        </row>
        <row r="693">
          <cell r="A693" t="str">
            <v>Промышленное производство (промышленность)</v>
          </cell>
          <cell r="B693">
            <v>14.5</v>
          </cell>
          <cell r="C693">
            <v>14.5</v>
          </cell>
          <cell r="D693">
            <v>2.1</v>
          </cell>
          <cell r="E693">
            <v>1.3</v>
          </cell>
          <cell r="F693">
            <v>98.4</v>
          </cell>
          <cell r="G693">
            <v>51.6</v>
          </cell>
          <cell r="H693">
            <v>114.5</v>
          </cell>
          <cell r="I693">
            <v>48.4</v>
          </cell>
        </row>
        <row r="694">
          <cell r="A694" t="str">
            <v>Сельское хозяйство     01.1+01.2+01.3+01.4+01.5</v>
          </cell>
          <cell r="B694">
            <v>13.2</v>
          </cell>
          <cell r="C694">
            <v>13.2</v>
          </cell>
          <cell r="D694">
            <v>4.4000000000000004</v>
          </cell>
          <cell r="E694">
            <v>0.2</v>
          </cell>
          <cell r="F694">
            <v>100</v>
          </cell>
          <cell r="G694">
            <v>50.5</v>
          </cell>
          <cell r="H694">
            <v>110.2</v>
          </cell>
          <cell r="I694">
            <v>49.5</v>
          </cell>
        </row>
        <row r="695">
          <cell r="A695" t="str">
            <v>Растениеводство          01.1+01.2+01.3</v>
          </cell>
          <cell r="B695">
            <v>13.2</v>
          </cell>
          <cell r="C695">
            <v>13.2</v>
          </cell>
          <cell r="D695">
            <v>1.9</v>
          </cell>
          <cell r="E695">
            <v>0.2</v>
          </cell>
          <cell r="F695">
            <v>100</v>
          </cell>
          <cell r="G695">
            <v>48.5</v>
          </cell>
          <cell r="H695">
            <v>113</v>
          </cell>
          <cell r="I695">
            <v>51.5</v>
          </cell>
        </row>
        <row r="696">
          <cell r="A696" t="str">
            <v>Деятельность в сфере туризма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36.700000000000003</v>
          </cell>
          <cell r="H696">
            <v>100</v>
          </cell>
          <cell r="I696">
            <v>63.3</v>
          </cell>
        </row>
        <row r="697">
          <cell r="A697" t="str">
            <v>Горшеченский район</v>
          </cell>
        </row>
        <row r="698">
          <cell r="A698" t="str">
            <v>Всего по обследуемым видам экономической деятельности</v>
          </cell>
          <cell r="B698">
            <v>4.5</v>
          </cell>
          <cell r="C698">
            <v>4.4000000000000004</v>
          </cell>
          <cell r="D698">
            <v>0.3</v>
          </cell>
          <cell r="E698">
            <v>0.1</v>
          </cell>
          <cell r="F698">
            <v>100</v>
          </cell>
          <cell r="G698">
            <v>62</v>
          </cell>
          <cell r="H698">
            <v>104.4</v>
          </cell>
          <cell r="I698">
            <v>38</v>
          </cell>
        </row>
        <row r="699">
          <cell r="A699" t="str">
            <v>СЕЛЬСКОЕ, ЛЕСНОЕ ХОЗЯЙСТВО, ОХОТА, РЫБОЛОВСТВО И РЫБОВОДСТВО</v>
          </cell>
          <cell r="B699">
            <v>26.4</v>
          </cell>
          <cell r="C699">
            <v>26.4</v>
          </cell>
          <cell r="D699">
            <v>1.6</v>
          </cell>
          <cell r="E699">
            <v>1.2</v>
          </cell>
          <cell r="F699">
            <v>100</v>
          </cell>
          <cell r="G699">
            <v>66.5</v>
          </cell>
          <cell r="H699">
            <v>133.6</v>
          </cell>
          <cell r="I699">
            <v>33.5</v>
          </cell>
        </row>
        <row r="700">
          <cell r="A700" t="str">
            <v>Растениеводство и животноводство, охота и предоставление соответствующих услуг в этих областях</v>
          </cell>
          <cell r="B700">
            <v>26.4</v>
          </cell>
          <cell r="C700">
            <v>26.4</v>
          </cell>
          <cell r="D700">
            <v>1.6</v>
          </cell>
          <cell r="E700">
            <v>1.2</v>
          </cell>
          <cell r="F700">
            <v>100</v>
          </cell>
          <cell r="G700">
            <v>66.5</v>
          </cell>
          <cell r="H700">
            <v>133.6</v>
          </cell>
          <cell r="I700">
            <v>33.5</v>
          </cell>
        </row>
        <row r="701">
          <cell r="A701" t="str">
            <v>Выращивание однолетних культур</v>
          </cell>
          <cell r="B701">
            <v>33.299999999999997</v>
          </cell>
          <cell r="C701">
            <v>33.299999999999997</v>
          </cell>
          <cell r="D701">
            <v>2.4</v>
          </cell>
          <cell r="E701">
            <v>1.7</v>
          </cell>
          <cell r="F701">
            <v>100</v>
          </cell>
          <cell r="G701">
            <v>70.7</v>
          </cell>
          <cell r="H701">
            <v>146.30000000000001</v>
          </cell>
          <cell r="I701">
            <v>29.3</v>
          </cell>
        </row>
        <row r="702">
          <cell r="A702" t="str">
            <v>Выращивание зерновых (кроме риса), зернобобовых культур и семян масличных культур</v>
          </cell>
          <cell r="B702">
            <v>33.299999999999997</v>
          </cell>
          <cell r="C702">
            <v>33.299999999999997</v>
          </cell>
          <cell r="D702">
            <v>2.4</v>
          </cell>
          <cell r="E702">
            <v>1.7</v>
          </cell>
          <cell r="F702">
            <v>100</v>
          </cell>
          <cell r="G702">
            <v>70.7</v>
          </cell>
          <cell r="H702">
            <v>146.30000000000001</v>
          </cell>
          <cell r="I702">
            <v>29.3</v>
          </cell>
        </row>
        <row r="703">
          <cell r="A703" t="str">
            <v>Выращивание зерновых культур</v>
          </cell>
          <cell r="B703">
            <v>33.299999999999997</v>
          </cell>
          <cell r="C703">
            <v>33.299999999999997</v>
          </cell>
          <cell r="D703">
            <v>2.4</v>
          </cell>
          <cell r="E703">
            <v>1.7</v>
          </cell>
          <cell r="F703">
            <v>100</v>
          </cell>
          <cell r="G703">
            <v>70.7</v>
          </cell>
          <cell r="H703">
            <v>146.30000000000001</v>
          </cell>
          <cell r="I703">
            <v>29.3</v>
          </cell>
        </row>
        <row r="704">
          <cell r="A704" t="str">
            <v>Деятельность вспомогательная в области производства сельскохозяйственных культур и послеуборочной обработки сельхозпродукции</v>
          </cell>
          <cell r="B704">
            <v>7.4</v>
          </cell>
          <cell r="C704">
            <v>7.4</v>
          </cell>
          <cell r="D704">
            <v>0</v>
          </cell>
          <cell r="E704">
            <v>0</v>
          </cell>
          <cell r="F704">
            <v>100</v>
          </cell>
          <cell r="G704">
            <v>54.8</v>
          </cell>
          <cell r="H704">
            <v>107.9</v>
          </cell>
          <cell r="I704">
            <v>45.2</v>
          </cell>
        </row>
        <row r="705">
          <cell r="A705" t="str">
            <v>Предоставление услуг в области растениеводства</v>
          </cell>
          <cell r="B705">
            <v>7.4</v>
          </cell>
          <cell r="C705">
            <v>7.4</v>
          </cell>
          <cell r="D705">
            <v>0</v>
          </cell>
          <cell r="E705">
            <v>0</v>
          </cell>
          <cell r="F705">
            <v>100</v>
          </cell>
          <cell r="G705">
            <v>54.8</v>
          </cell>
          <cell r="H705">
            <v>107.9</v>
          </cell>
          <cell r="I705">
            <v>45.2</v>
          </cell>
        </row>
        <row r="706">
          <cell r="A706" t="str">
            <v>ОБРАБАТЫВАЮЩИЕ ПРОИЗВОДСТВА</v>
          </cell>
          <cell r="B706">
            <v>1.4</v>
          </cell>
          <cell r="C706">
            <v>1.4</v>
          </cell>
          <cell r="D706">
            <v>0.2</v>
          </cell>
          <cell r="E706">
            <v>0</v>
          </cell>
          <cell r="F706">
            <v>0</v>
          </cell>
          <cell r="G706">
            <v>61.4</v>
          </cell>
          <cell r="H706">
            <v>101.2</v>
          </cell>
          <cell r="I706">
            <v>38.6</v>
          </cell>
        </row>
        <row r="707">
          <cell r="A707" t="str">
            <v>Производство пищевых продуктов</v>
          </cell>
          <cell r="B707">
            <v>1.4</v>
          </cell>
          <cell r="C707">
            <v>1.4</v>
          </cell>
          <cell r="D707">
            <v>0.2</v>
          </cell>
          <cell r="E707">
            <v>0</v>
          </cell>
          <cell r="F707">
            <v>0</v>
          </cell>
          <cell r="G707">
            <v>61.4</v>
          </cell>
          <cell r="H707">
            <v>101.2</v>
          </cell>
          <cell r="I707">
            <v>38.6</v>
          </cell>
        </row>
        <row r="708">
          <cell r="A708" t="str">
            <v>Переработка и консервирование мяса и мясной пищевой продукции</v>
          </cell>
          <cell r="B708">
            <v>1.4</v>
          </cell>
          <cell r="C708">
            <v>1.4</v>
          </cell>
          <cell r="D708">
            <v>0.2</v>
          </cell>
          <cell r="E708">
            <v>0</v>
          </cell>
          <cell r="F708">
            <v>0</v>
          </cell>
          <cell r="G708">
            <v>61.4</v>
          </cell>
          <cell r="H708">
            <v>101.2</v>
          </cell>
          <cell r="I708">
            <v>38.6</v>
          </cell>
        </row>
        <row r="709">
          <cell r="A709" t="str">
            <v>Производство продукции из мяса убойных животных и мяса птицы</v>
          </cell>
          <cell r="B709">
            <v>1.4</v>
          </cell>
          <cell r="C709">
            <v>1.4</v>
          </cell>
          <cell r="D709">
            <v>0.2</v>
          </cell>
          <cell r="E709">
            <v>0</v>
          </cell>
          <cell r="F709">
            <v>0</v>
          </cell>
          <cell r="G709">
            <v>61.4</v>
          </cell>
          <cell r="H709">
            <v>101.2</v>
          </cell>
          <cell r="I709">
            <v>38.6</v>
          </cell>
        </row>
        <row r="710">
          <cell r="A710" t="str">
            <v>Производство прочей пищевой продукции из мяса или мясных пищевых субпродуктов</v>
          </cell>
          <cell r="B710">
            <v>1.4</v>
          </cell>
          <cell r="C710">
            <v>1.4</v>
          </cell>
          <cell r="D710">
            <v>0.2</v>
          </cell>
          <cell r="E710">
            <v>0</v>
          </cell>
          <cell r="F710">
            <v>0</v>
          </cell>
          <cell r="G710">
            <v>61.4</v>
          </cell>
          <cell r="H710">
            <v>101.2</v>
          </cell>
          <cell r="I710">
            <v>38.6</v>
          </cell>
        </row>
        <row r="711">
          <cell r="A711" t="str">
            <v>Деятельность полиграфическая и копирование носителей информации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7</v>
          </cell>
          <cell r="H711">
            <v>100</v>
          </cell>
          <cell r="I711">
            <v>93</v>
          </cell>
        </row>
        <row r="712">
          <cell r="A712" t="str">
            <v>Деятельность полиграфическая и предоставление услуг в этой области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7</v>
          </cell>
          <cell r="H712">
            <v>100</v>
          </cell>
          <cell r="I712">
            <v>93</v>
          </cell>
        </row>
        <row r="713">
          <cell r="A713" t="str">
            <v>Прочие виды полиграфической деятельности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7</v>
          </cell>
          <cell r="H713">
            <v>100</v>
          </cell>
          <cell r="I713">
            <v>93</v>
          </cell>
        </row>
        <row r="714">
          <cell r="A714" t="str">
            <v>ТОРГОВЛЯ ОПТОВАЯ И РОЗНИЧНАЯ; РЕМОНТ АВТОТРАНСПОРТНЫХ СРЕДСТВ И МОТОЦИКЛОВ</v>
          </cell>
          <cell r="B714">
            <v>21.4</v>
          </cell>
          <cell r="C714">
            <v>10.6</v>
          </cell>
          <cell r="D714">
            <v>1.8</v>
          </cell>
          <cell r="E714">
            <v>1.8</v>
          </cell>
          <cell r="F714">
            <v>100</v>
          </cell>
          <cell r="G714">
            <v>64.7</v>
          </cell>
          <cell r="H714">
            <v>125</v>
          </cell>
          <cell r="I714">
            <v>35.299999999999997</v>
          </cell>
        </row>
        <row r="715">
          <cell r="A715" t="str">
            <v>Торговля розничная, кроме торговли автотранспортными средствами и мотоциклами</v>
          </cell>
          <cell r="B715">
            <v>21.4</v>
          </cell>
          <cell r="C715">
            <v>10.6</v>
          </cell>
          <cell r="D715">
            <v>1.8</v>
          </cell>
          <cell r="E715">
            <v>1.8</v>
          </cell>
          <cell r="F715">
            <v>100</v>
          </cell>
          <cell r="G715">
            <v>64.7</v>
          </cell>
          <cell r="H715">
            <v>125</v>
          </cell>
          <cell r="I715">
            <v>35.299999999999997</v>
          </cell>
        </row>
        <row r="716">
          <cell r="A716" t="str">
            <v>Торговля розничная в неспециализированных магазинах</v>
          </cell>
          <cell r="B716">
            <v>21.4</v>
          </cell>
          <cell r="C716">
            <v>10.6</v>
          </cell>
          <cell r="D716">
            <v>1.8</v>
          </cell>
          <cell r="E716">
            <v>1.8</v>
          </cell>
          <cell r="F716">
            <v>100</v>
          </cell>
          <cell r="G716">
            <v>64.7</v>
          </cell>
          <cell r="H716">
            <v>125</v>
          </cell>
          <cell r="I716">
            <v>35.299999999999997</v>
          </cell>
        </row>
        <row r="717">
          <cell r="A717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717">
            <v>21.4</v>
          </cell>
          <cell r="C717">
            <v>10.6</v>
          </cell>
          <cell r="D717">
            <v>1.8</v>
          </cell>
          <cell r="E717">
            <v>1.8</v>
          </cell>
          <cell r="F717">
            <v>100</v>
          </cell>
          <cell r="G717">
            <v>64.7</v>
          </cell>
          <cell r="H717">
            <v>125</v>
          </cell>
          <cell r="I717">
            <v>35.299999999999997</v>
          </cell>
        </row>
        <row r="718">
          <cell r="A718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718">
            <v>21.4</v>
          </cell>
          <cell r="C718">
            <v>10.6</v>
          </cell>
          <cell r="D718">
            <v>1.8</v>
          </cell>
          <cell r="E718">
            <v>1.8</v>
          </cell>
          <cell r="F718">
            <v>100</v>
          </cell>
          <cell r="G718">
            <v>64.7</v>
          </cell>
          <cell r="H718">
            <v>125</v>
          </cell>
          <cell r="I718">
            <v>35.299999999999997</v>
          </cell>
        </row>
        <row r="719">
          <cell r="A719" t="str">
            <v>ТРАНСПОРТИРОВКА И ХРАНЕНИЕ</v>
          </cell>
          <cell r="B719">
            <v>31.7</v>
          </cell>
          <cell r="C719">
            <v>2.2000000000000002</v>
          </cell>
          <cell r="D719">
            <v>8.1</v>
          </cell>
          <cell r="E719">
            <v>0</v>
          </cell>
          <cell r="F719">
            <v>0</v>
          </cell>
          <cell r="G719">
            <v>50.3</v>
          </cell>
          <cell r="H719">
            <v>134.5</v>
          </cell>
          <cell r="I719">
            <v>49.7</v>
          </cell>
        </row>
        <row r="720">
          <cell r="A720" t="str">
            <v>Складское хозяйство и вспомогательная транспортная деятельность</v>
          </cell>
          <cell r="B720">
            <v>31.7</v>
          </cell>
          <cell r="C720">
            <v>2.2000000000000002</v>
          </cell>
          <cell r="D720">
            <v>8.1</v>
          </cell>
          <cell r="E720">
            <v>0</v>
          </cell>
          <cell r="F720">
            <v>0</v>
          </cell>
          <cell r="G720">
            <v>50.3</v>
          </cell>
          <cell r="H720">
            <v>134.5</v>
          </cell>
          <cell r="I720">
            <v>49.7</v>
          </cell>
        </row>
        <row r="721">
          <cell r="A721" t="str">
            <v>Деятельность по складированию и хранению</v>
          </cell>
          <cell r="B721">
            <v>31.7</v>
          </cell>
          <cell r="C721">
            <v>2.2000000000000002</v>
          </cell>
          <cell r="D721">
            <v>8.1</v>
          </cell>
          <cell r="E721">
            <v>0</v>
          </cell>
          <cell r="F721">
            <v>0</v>
          </cell>
          <cell r="G721">
            <v>50.3</v>
          </cell>
          <cell r="H721">
            <v>134.5</v>
          </cell>
          <cell r="I721">
            <v>49.7</v>
          </cell>
        </row>
        <row r="722">
          <cell r="A722" t="str">
            <v>Деятельность по складированию и хранению</v>
          </cell>
          <cell r="B722">
            <v>31.7</v>
          </cell>
          <cell r="C722">
            <v>2.2000000000000002</v>
          </cell>
          <cell r="D722">
            <v>8.1</v>
          </cell>
          <cell r="E722">
            <v>0</v>
          </cell>
          <cell r="F722">
            <v>0</v>
          </cell>
          <cell r="G722">
            <v>50.3</v>
          </cell>
          <cell r="H722">
            <v>134.5</v>
          </cell>
          <cell r="I722">
            <v>49.7</v>
          </cell>
        </row>
        <row r="723">
          <cell r="A723" t="str">
            <v>Хранение и складирование зерна</v>
          </cell>
          <cell r="B723">
            <v>31.7</v>
          </cell>
          <cell r="C723">
            <v>2.2000000000000002</v>
          </cell>
          <cell r="D723">
            <v>8.1</v>
          </cell>
          <cell r="E723">
            <v>0</v>
          </cell>
          <cell r="F723">
            <v>0</v>
          </cell>
          <cell r="G723">
            <v>50.3</v>
          </cell>
          <cell r="H723">
            <v>134.5</v>
          </cell>
          <cell r="I723">
            <v>49.7</v>
          </cell>
        </row>
        <row r="724">
          <cell r="A724" t="str">
            <v>Бытовые услуги населению</v>
          </cell>
          <cell r="B724">
            <v>7.4</v>
          </cell>
          <cell r="C724">
            <v>7.4</v>
          </cell>
          <cell r="D724">
            <v>0</v>
          </cell>
          <cell r="E724">
            <v>0</v>
          </cell>
          <cell r="F724">
            <v>100</v>
          </cell>
          <cell r="G724">
            <v>54.8</v>
          </cell>
          <cell r="H724">
            <v>107.9</v>
          </cell>
          <cell r="I724">
            <v>45.2</v>
          </cell>
        </row>
        <row r="725">
          <cell r="A725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725">
            <v>1.4</v>
          </cell>
          <cell r="C725">
            <v>1.4</v>
          </cell>
          <cell r="D725">
            <v>0.2</v>
          </cell>
          <cell r="E725">
            <v>0</v>
          </cell>
          <cell r="F725">
            <v>0</v>
          </cell>
          <cell r="G725">
            <v>61.4</v>
          </cell>
          <cell r="H725">
            <v>101.2</v>
          </cell>
          <cell r="I725">
            <v>38.6</v>
          </cell>
        </row>
        <row r="726">
          <cell r="A726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726">
            <v>4.5</v>
          </cell>
          <cell r="C726">
            <v>4.4000000000000004</v>
          </cell>
          <cell r="D726">
            <v>0.3</v>
          </cell>
          <cell r="E726">
            <v>0.1</v>
          </cell>
          <cell r="F726">
            <v>100</v>
          </cell>
          <cell r="G726">
            <v>62</v>
          </cell>
          <cell r="H726">
            <v>104.3</v>
          </cell>
          <cell r="I726">
            <v>38</v>
          </cell>
        </row>
        <row r="727">
          <cell r="A727" t="str">
            <v>Платные услуги населению</v>
          </cell>
          <cell r="B727">
            <v>7.4</v>
          </cell>
          <cell r="C727">
            <v>7.4</v>
          </cell>
          <cell r="D727">
            <v>0</v>
          </cell>
          <cell r="E727">
            <v>0</v>
          </cell>
          <cell r="F727">
            <v>100</v>
          </cell>
          <cell r="G727">
            <v>54.8</v>
          </cell>
          <cell r="H727">
            <v>107.9</v>
          </cell>
          <cell r="I727">
            <v>45.2</v>
          </cell>
        </row>
        <row r="728">
          <cell r="A728" t="str">
            <v>Промышленное производство (промышленность)</v>
          </cell>
          <cell r="B728">
            <v>1.4</v>
          </cell>
          <cell r="C728">
            <v>1.4</v>
          </cell>
          <cell r="D728">
            <v>0.2</v>
          </cell>
          <cell r="E728">
            <v>0</v>
          </cell>
          <cell r="F728">
            <v>0</v>
          </cell>
          <cell r="G728">
            <v>61.4</v>
          </cell>
          <cell r="H728">
            <v>101.2</v>
          </cell>
          <cell r="I728">
            <v>38.6</v>
          </cell>
        </row>
        <row r="729">
          <cell r="A729" t="str">
            <v>Сельское хозяйство     01.1+01.2+01.3+01.4+01.5</v>
          </cell>
          <cell r="B729">
            <v>33.299999999999997</v>
          </cell>
          <cell r="C729">
            <v>33.299999999999997</v>
          </cell>
          <cell r="D729">
            <v>2.4</v>
          </cell>
          <cell r="E729">
            <v>1.7</v>
          </cell>
          <cell r="F729">
            <v>100</v>
          </cell>
          <cell r="G729">
            <v>70.7</v>
          </cell>
          <cell r="H729">
            <v>146.30000000000001</v>
          </cell>
          <cell r="I729">
            <v>29.3</v>
          </cell>
        </row>
        <row r="730">
          <cell r="A730" t="str">
            <v>Растениеводство          01.1+01.2+01.3</v>
          </cell>
          <cell r="B730">
            <v>33.299999999999997</v>
          </cell>
          <cell r="C730">
            <v>33.299999999999997</v>
          </cell>
          <cell r="D730">
            <v>2.4</v>
          </cell>
          <cell r="E730">
            <v>1.7</v>
          </cell>
          <cell r="F730">
            <v>100</v>
          </cell>
          <cell r="G730">
            <v>70.7</v>
          </cell>
          <cell r="H730">
            <v>146.30000000000001</v>
          </cell>
          <cell r="I730">
            <v>29.3</v>
          </cell>
        </row>
        <row r="731">
          <cell r="A731" t="str">
            <v>Дмитриевский район</v>
          </cell>
        </row>
        <row r="732">
          <cell r="A732" t="str">
            <v>Всего по обследуемым видам экономической деятельности</v>
          </cell>
          <cell r="B732">
            <v>15.1</v>
          </cell>
          <cell r="C732">
            <v>14.4</v>
          </cell>
          <cell r="D732">
            <v>4.7</v>
          </cell>
          <cell r="E732">
            <v>1</v>
          </cell>
          <cell r="F732">
            <v>69.400000000000006</v>
          </cell>
          <cell r="G732">
            <v>49</v>
          </cell>
          <cell r="H732">
            <v>112.3</v>
          </cell>
          <cell r="I732">
            <v>51</v>
          </cell>
        </row>
        <row r="733">
          <cell r="A733" t="str">
            <v>СЕЛЬСКОЕ, ЛЕСНОЕ ХОЗЯЙСТВО, ОХОТА, РЫБОЛОВСТВО И РЫБОВОДСТВО</v>
          </cell>
          <cell r="B733">
            <v>16.399999999999999</v>
          </cell>
          <cell r="C733">
            <v>16</v>
          </cell>
          <cell r="D733">
            <v>5.6</v>
          </cell>
          <cell r="E733">
            <v>1.2</v>
          </cell>
          <cell r="F733">
            <v>68.099999999999994</v>
          </cell>
          <cell r="G733">
            <v>50.6</v>
          </cell>
          <cell r="H733">
            <v>112.9</v>
          </cell>
          <cell r="I733">
            <v>49.4</v>
          </cell>
        </row>
        <row r="734">
          <cell r="A734" t="str">
            <v>Растениеводство и животноводство, охота и предоставление соответствующих услуг в этих областях</v>
          </cell>
          <cell r="B734">
            <v>16.399999999999999</v>
          </cell>
          <cell r="C734">
            <v>16</v>
          </cell>
          <cell r="D734">
            <v>5.6</v>
          </cell>
          <cell r="E734">
            <v>1.2</v>
          </cell>
          <cell r="F734">
            <v>68.099999999999994</v>
          </cell>
          <cell r="G734">
            <v>50.6</v>
          </cell>
          <cell r="H734">
            <v>112.9</v>
          </cell>
          <cell r="I734">
            <v>49.4</v>
          </cell>
        </row>
        <row r="735">
          <cell r="A735" t="str">
            <v>Выращивание однолетних культур</v>
          </cell>
          <cell r="B735">
            <v>16.399999999999999</v>
          </cell>
          <cell r="C735">
            <v>16</v>
          </cell>
          <cell r="D735">
            <v>5.6</v>
          </cell>
          <cell r="E735">
            <v>1.2</v>
          </cell>
          <cell r="F735">
            <v>68.099999999999994</v>
          </cell>
          <cell r="G735">
            <v>50.6</v>
          </cell>
          <cell r="H735">
            <v>112.9</v>
          </cell>
          <cell r="I735">
            <v>49.4</v>
          </cell>
        </row>
        <row r="736">
          <cell r="A736" t="str">
            <v>Выращивание зерновых (кроме риса), зернобобовых культур и семян масличных культур</v>
          </cell>
          <cell r="B736">
            <v>16.399999999999999</v>
          </cell>
          <cell r="C736">
            <v>16</v>
          </cell>
          <cell r="D736">
            <v>5.6</v>
          </cell>
          <cell r="E736">
            <v>1.2</v>
          </cell>
          <cell r="F736">
            <v>68.099999999999994</v>
          </cell>
          <cell r="G736">
            <v>50.6</v>
          </cell>
          <cell r="H736">
            <v>112.9</v>
          </cell>
          <cell r="I736">
            <v>49.4</v>
          </cell>
        </row>
        <row r="737">
          <cell r="A737" t="str">
            <v>Выращивание зерновых культур</v>
          </cell>
          <cell r="B737">
            <v>16.399999999999999</v>
          </cell>
          <cell r="C737">
            <v>16</v>
          </cell>
          <cell r="D737">
            <v>5.6</v>
          </cell>
          <cell r="E737">
            <v>1.2</v>
          </cell>
          <cell r="F737">
            <v>68.099999999999994</v>
          </cell>
          <cell r="G737">
            <v>50.6</v>
          </cell>
          <cell r="H737">
            <v>112.9</v>
          </cell>
          <cell r="I737">
            <v>49.4</v>
          </cell>
        </row>
        <row r="738">
          <cell r="A738" t="str">
            <v>ОБРАБАТЫВАЮЩИЕ ПРОИЗВОДСТВА</v>
          </cell>
          <cell r="B738">
            <v>1.7</v>
          </cell>
          <cell r="C738">
            <v>1.3</v>
          </cell>
          <cell r="D738">
            <v>0.5</v>
          </cell>
          <cell r="E738">
            <v>0</v>
          </cell>
          <cell r="F738">
            <v>0</v>
          </cell>
          <cell r="G738">
            <v>35.6</v>
          </cell>
          <cell r="H738">
            <v>101.2</v>
          </cell>
          <cell r="I738">
            <v>64.400000000000006</v>
          </cell>
        </row>
        <row r="739">
          <cell r="A739" t="str">
            <v>Производство пищевых продуктов</v>
          </cell>
          <cell r="B739">
            <v>1.7</v>
          </cell>
          <cell r="C739">
            <v>1.3</v>
          </cell>
          <cell r="D739">
            <v>0.5</v>
          </cell>
          <cell r="E739">
            <v>0</v>
          </cell>
          <cell r="F739">
            <v>0</v>
          </cell>
          <cell r="G739">
            <v>35.6</v>
          </cell>
          <cell r="H739">
            <v>101.2</v>
          </cell>
          <cell r="I739">
            <v>64.400000000000006</v>
          </cell>
        </row>
        <row r="740">
          <cell r="A740" t="str">
            <v>Производство продуктов мукомольной и крупяной промышленности, крахмала и крахмалосодержащих продуктов</v>
          </cell>
          <cell r="B740">
            <v>1.7</v>
          </cell>
          <cell r="C740">
            <v>1.3</v>
          </cell>
          <cell r="D740">
            <v>0.5</v>
          </cell>
          <cell r="E740">
            <v>0</v>
          </cell>
          <cell r="F740">
            <v>0</v>
          </cell>
          <cell r="G740">
            <v>35.6</v>
          </cell>
          <cell r="H740">
            <v>101.2</v>
          </cell>
          <cell r="I740">
            <v>64.400000000000006</v>
          </cell>
        </row>
        <row r="741">
          <cell r="A741" t="str">
            <v>Производство продуктов мукомольной и крупяной промышленности</v>
          </cell>
          <cell r="B741">
            <v>1.7</v>
          </cell>
          <cell r="C741">
            <v>1.3</v>
          </cell>
          <cell r="D741">
            <v>0.5</v>
          </cell>
          <cell r="E741">
            <v>0</v>
          </cell>
          <cell r="F741">
            <v>0</v>
          </cell>
          <cell r="G741">
            <v>35.6</v>
          </cell>
          <cell r="H741">
            <v>101.2</v>
          </cell>
          <cell r="I741">
            <v>64.400000000000006</v>
          </cell>
        </row>
        <row r="742">
          <cell r="A742" t="str">
            <v>Производство муки из зерновых культур</v>
          </cell>
          <cell r="B742">
            <v>1.7</v>
          </cell>
          <cell r="C742">
            <v>1.3</v>
          </cell>
          <cell r="D742">
            <v>0.5</v>
          </cell>
          <cell r="E742">
            <v>0</v>
          </cell>
          <cell r="F742">
            <v>0</v>
          </cell>
          <cell r="G742">
            <v>35.6</v>
          </cell>
          <cell r="H742">
            <v>101.2</v>
          </cell>
          <cell r="I742">
            <v>64.400000000000006</v>
          </cell>
        </row>
        <row r="743">
          <cell r="A743" t="str">
            <v>ВОДОСНАБЖЕНИЕ; ВОДООТВЕДЕНИЕ, ОРГАНИЗАЦИЯ СБОРА И УТИЛИЗАЦИИ ОТХОДОВ, ДЕЯТЕЛЬНОСТЬ ПО ЛИКВИДАЦИИ ЗАГРЯЗНЕНИЙ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74.7</v>
          </cell>
          <cell r="H743">
            <v>100</v>
          </cell>
          <cell r="I743">
            <v>25.3</v>
          </cell>
        </row>
        <row r="744">
          <cell r="A744" t="str">
            <v>Забор, очистка и распределение воды</v>
          </cell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90.1</v>
          </cell>
          <cell r="H744">
            <v>100</v>
          </cell>
          <cell r="I744">
            <v>9.9</v>
          </cell>
        </row>
        <row r="745">
          <cell r="A745" t="str">
            <v>Забор, очистка и распределение воды</v>
          </cell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90.1</v>
          </cell>
          <cell r="H745">
            <v>100</v>
          </cell>
          <cell r="I745">
            <v>9.9</v>
          </cell>
        </row>
        <row r="746">
          <cell r="A746" t="str">
            <v>Забор, очистка и распределение воды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90.1</v>
          </cell>
          <cell r="H746">
            <v>100</v>
          </cell>
          <cell r="I746">
            <v>9.9</v>
          </cell>
        </row>
        <row r="747">
          <cell r="A747" t="str">
            <v>Распределение воды для питьевых и промышленных нужд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90.1</v>
          </cell>
          <cell r="H747">
            <v>100</v>
          </cell>
          <cell r="I747">
            <v>9.9</v>
          </cell>
        </row>
        <row r="748">
          <cell r="A748" t="str">
            <v>Предоставление услуг в области ликвидации последствий загрязнений и прочих услуг, связанных с удалением отходов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73.7</v>
          </cell>
          <cell r="H748">
            <v>100</v>
          </cell>
          <cell r="I748">
            <v>26.3</v>
          </cell>
        </row>
        <row r="749">
          <cell r="A749" t="str">
            <v>Предоставление услуг в области ликвидации последствий загрязнений и прочих услуг, связанных с удалением отходов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73.7</v>
          </cell>
          <cell r="H749">
            <v>100</v>
          </cell>
          <cell r="I749">
            <v>26.3</v>
          </cell>
        </row>
        <row r="750">
          <cell r="A750" t="str">
            <v>Предоставление услуг в области ликвидации последствий загрязнений и прочих услуг, связанных с удалением отходов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73.7</v>
          </cell>
          <cell r="H750">
            <v>100</v>
          </cell>
          <cell r="I750">
            <v>26.3</v>
          </cell>
        </row>
        <row r="751">
          <cell r="A751" t="str">
            <v>ТОРГОВЛЯ ОПТОВАЯ И РОЗНИЧНАЯ; РЕМОНТ АВТОТРАНСПОРТНЫХ СРЕДСТВ И МОТОЦИКЛОВ</v>
          </cell>
          <cell r="B751">
            <v>53.3</v>
          </cell>
          <cell r="C751">
            <v>43.9</v>
          </cell>
          <cell r="D751">
            <v>2.1</v>
          </cell>
          <cell r="E751">
            <v>2.1</v>
          </cell>
          <cell r="F751">
            <v>100</v>
          </cell>
          <cell r="G751">
            <v>76.900000000000006</v>
          </cell>
          <cell r="H751">
            <v>209.8</v>
          </cell>
          <cell r="I751">
            <v>23.1</v>
          </cell>
        </row>
        <row r="752">
          <cell r="A752" t="str">
            <v>Торговля розничная, кроме торговли автотранспортными средствами и мотоциклами</v>
          </cell>
          <cell r="B752">
            <v>53.3</v>
          </cell>
          <cell r="C752">
            <v>43.9</v>
          </cell>
          <cell r="D752">
            <v>2.1</v>
          </cell>
          <cell r="E752">
            <v>2.1</v>
          </cell>
          <cell r="F752">
            <v>100</v>
          </cell>
          <cell r="G752">
            <v>76.900000000000006</v>
          </cell>
          <cell r="H752">
            <v>209.8</v>
          </cell>
          <cell r="I752">
            <v>23.1</v>
          </cell>
        </row>
        <row r="753">
          <cell r="A753" t="str">
            <v>Торговля розничная в неспециализированных магазинах</v>
          </cell>
          <cell r="B753">
            <v>53.3</v>
          </cell>
          <cell r="C753">
            <v>43.9</v>
          </cell>
          <cell r="D753">
            <v>2.1</v>
          </cell>
          <cell r="E753">
            <v>2.1</v>
          </cell>
          <cell r="F753">
            <v>100</v>
          </cell>
          <cell r="G753">
            <v>76.900000000000006</v>
          </cell>
          <cell r="H753">
            <v>209.8</v>
          </cell>
          <cell r="I753">
            <v>23.1</v>
          </cell>
        </row>
        <row r="754">
          <cell r="A754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754">
            <v>53.3</v>
          </cell>
          <cell r="C754">
            <v>43.9</v>
          </cell>
          <cell r="D754">
            <v>2.1</v>
          </cell>
          <cell r="E754">
            <v>2.1</v>
          </cell>
          <cell r="F754">
            <v>100</v>
          </cell>
          <cell r="G754">
            <v>76.900000000000006</v>
          </cell>
          <cell r="H754">
            <v>209.8</v>
          </cell>
          <cell r="I754">
            <v>23.1</v>
          </cell>
        </row>
        <row r="755">
          <cell r="A755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755">
            <v>53.3</v>
          </cell>
          <cell r="C755">
            <v>43.9</v>
          </cell>
          <cell r="D755">
            <v>2.1</v>
          </cell>
          <cell r="E755">
            <v>2.1</v>
          </cell>
          <cell r="F755">
            <v>100</v>
          </cell>
          <cell r="G755">
            <v>76.900000000000006</v>
          </cell>
          <cell r="H755">
            <v>209.8</v>
          </cell>
          <cell r="I755">
            <v>23.1</v>
          </cell>
        </row>
        <row r="756">
          <cell r="A756" t="str">
            <v>ТРАНСПОРТИРОВКА И ХРАНЕНИЕ</v>
          </cell>
          <cell r="B756">
            <v>0</v>
          </cell>
          <cell r="C756">
            <v>0</v>
          </cell>
          <cell r="D756">
            <v>4.0999999999999996</v>
          </cell>
          <cell r="E756">
            <v>4.0999999999999996</v>
          </cell>
          <cell r="F756">
            <v>100</v>
          </cell>
          <cell r="G756">
            <v>0</v>
          </cell>
          <cell r="H756">
            <v>95.9</v>
          </cell>
          <cell r="I756">
            <v>100</v>
          </cell>
        </row>
        <row r="757">
          <cell r="A757" t="str">
            <v>Деятельность сухопутного и трубопроводного транспорта</v>
          </cell>
          <cell r="B757">
            <v>0</v>
          </cell>
          <cell r="C757">
            <v>0</v>
          </cell>
          <cell r="D757">
            <v>4.0999999999999996</v>
          </cell>
          <cell r="E757">
            <v>4.0999999999999996</v>
          </cell>
          <cell r="F757">
            <v>100</v>
          </cell>
          <cell r="G757">
            <v>0</v>
          </cell>
          <cell r="H757">
            <v>95.9</v>
          </cell>
          <cell r="I757">
            <v>100</v>
          </cell>
        </row>
        <row r="758">
          <cell r="A758" t="str">
            <v>Деятельность прочего сухопутного пассажирского транспорта</v>
          </cell>
          <cell r="B758">
            <v>0</v>
          </cell>
          <cell r="C758">
            <v>0</v>
          </cell>
          <cell r="D758">
            <v>4.0999999999999996</v>
          </cell>
          <cell r="E758">
            <v>4.0999999999999996</v>
          </cell>
          <cell r="F758">
            <v>100</v>
          </cell>
          <cell r="G758">
            <v>0</v>
          </cell>
          <cell r="H758">
            <v>95.9</v>
          </cell>
          <cell r="I758">
            <v>100</v>
          </cell>
        </row>
        <row r="759">
          <cell r="A759" t="str">
            <v>Деятельность сухопутного пассажирского транспорта: внутригородские и пригородные перевозки пассажиров</v>
          </cell>
          <cell r="B759">
            <v>0</v>
          </cell>
          <cell r="C759">
            <v>0</v>
          </cell>
          <cell r="D759">
            <v>4.0999999999999996</v>
          </cell>
          <cell r="E759">
            <v>4.0999999999999996</v>
          </cell>
          <cell r="F759">
            <v>100</v>
          </cell>
          <cell r="G759">
            <v>0</v>
          </cell>
          <cell r="H759">
            <v>95.9</v>
          </cell>
          <cell r="I759">
            <v>100</v>
          </cell>
        </row>
        <row r="760">
          <cell r="A760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760">
            <v>0</v>
          </cell>
          <cell r="C760">
            <v>0</v>
          </cell>
          <cell r="D760">
            <v>4.0999999999999996</v>
          </cell>
          <cell r="E760">
            <v>4.0999999999999996</v>
          </cell>
          <cell r="F760">
            <v>100</v>
          </cell>
          <cell r="G760">
            <v>0</v>
          </cell>
          <cell r="H760">
            <v>95.9</v>
          </cell>
          <cell r="I760">
            <v>100</v>
          </cell>
        </row>
        <row r="761">
          <cell r="A761" t="str">
            <v>Деятельность автобусного транспорта по регулярным внутригородским и пригородным пассажирским перевозкам</v>
          </cell>
          <cell r="B761">
            <v>0</v>
          </cell>
          <cell r="C761">
            <v>0</v>
          </cell>
          <cell r="D761">
            <v>4.0999999999999996</v>
          </cell>
          <cell r="E761">
            <v>4.0999999999999996</v>
          </cell>
          <cell r="F761">
            <v>100</v>
          </cell>
          <cell r="G761">
            <v>0</v>
          </cell>
          <cell r="H761">
            <v>95.9</v>
          </cell>
          <cell r="I761">
            <v>100</v>
          </cell>
        </row>
        <row r="762">
          <cell r="A762" t="str">
            <v>ДЕЯТЕЛЬНОСТЬ ФИНАНСОВАЯ И СТРАХОВАЯ</v>
          </cell>
          <cell r="B762">
            <v>100</v>
          </cell>
          <cell r="C762">
            <v>100</v>
          </cell>
          <cell r="D762">
            <v>0</v>
          </cell>
          <cell r="E762">
            <v>0</v>
          </cell>
          <cell r="F762">
            <v>0</v>
          </cell>
          <cell r="G762">
            <v>91.1</v>
          </cell>
          <cell r="H762">
            <v>0</v>
          </cell>
          <cell r="I762">
            <v>8.9</v>
          </cell>
        </row>
        <row r="763">
          <cell r="A763" t="str">
            <v>Деятельность по предоставлению финансовых услуг, кроме услуг по страхованию и пенсионному обеспечению</v>
          </cell>
          <cell r="B763">
            <v>100</v>
          </cell>
          <cell r="C763">
            <v>100</v>
          </cell>
          <cell r="D763">
            <v>0</v>
          </cell>
          <cell r="E763">
            <v>0</v>
          </cell>
          <cell r="F763">
            <v>0</v>
          </cell>
          <cell r="G763">
            <v>91.1</v>
          </cell>
          <cell r="H763">
            <v>0</v>
          </cell>
          <cell r="I763">
            <v>8.9</v>
          </cell>
        </row>
        <row r="764">
          <cell r="A764" t="str">
            <v>Денежное посредничество</v>
          </cell>
          <cell r="B764">
            <v>100</v>
          </cell>
          <cell r="C764">
            <v>100</v>
          </cell>
          <cell r="D764">
            <v>0</v>
          </cell>
          <cell r="E764">
            <v>0</v>
          </cell>
          <cell r="F764">
            <v>0</v>
          </cell>
          <cell r="G764">
            <v>91.1</v>
          </cell>
          <cell r="H764">
            <v>0</v>
          </cell>
          <cell r="I764">
            <v>8.9</v>
          </cell>
        </row>
        <row r="765">
          <cell r="A765" t="str">
            <v>Денежное посредничество прочее</v>
          </cell>
          <cell r="B765">
            <v>100</v>
          </cell>
          <cell r="C765">
            <v>100</v>
          </cell>
          <cell r="D765">
            <v>0</v>
          </cell>
          <cell r="E765">
            <v>0</v>
          </cell>
          <cell r="F765">
            <v>0</v>
          </cell>
          <cell r="G765">
            <v>91.1</v>
          </cell>
          <cell r="H765">
            <v>0</v>
          </cell>
          <cell r="I765">
            <v>8.9</v>
          </cell>
        </row>
        <row r="766">
          <cell r="A766" t="str">
            <v>Бытовые услуги населению</v>
          </cell>
          <cell r="B766">
            <v>1.7</v>
          </cell>
          <cell r="C766">
            <v>1.3</v>
          </cell>
          <cell r="D766">
            <v>0.5</v>
          </cell>
          <cell r="E766">
            <v>0</v>
          </cell>
          <cell r="F766">
            <v>0</v>
          </cell>
          <cell r="G766">
            <v>35.6</v>
          </cell>
          <cell r="H766">
            <v>101.2</v>
          </cell>
          <cell r="I766">
            <v>64.400000000000006</v>
          </cell>
        </row>
        <row r="767">
          <cell r="A767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767">
            <v>1.7</v>
          </cell>
          <cell r="C767">
            <v>1.3</v>
          </cell>
          <cell r="D767">
            <v>0.5</v>
          </cell>
          <cell r="E767">
            <v>0</v>
          </cell>
          <cell r="F767">
            <v>0</v>
          </cell>
          <cell r="G767">
            <v>36.9</v>
          </cell>
          <cell r="H767">
            <v>101.2</v>
          </cell>
          <cell r="I767">
            <v>63.1</v>
          </cell>
        </row>
        <row r="768">
          <cell r="A768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768">
            <v>14.1</v>
          </cell>
          <cell r="C768">
            <v>13.7</v>
          </cell>
          <cell r="D768">
            <v>4.7</v>
          </cell>
          <cell r="E768">
            <v>1</v>
          </cell>
          <cell r="F768">
            <v>68.099999999999994</v>
          </cell>
          <cell r="G768">
            <v>48.2</v>
          </cell>
          <cell r="H768">
            <v>110.9</v>
          </cell>
          <cell r="I768">
            <v>51.8</v>
          </cell>
        </row>
        <row r="769">
          <cell r="A769" t="str">
            <v>Жилищно-коммунальное хозяйство</v>
          </cell>
          <cell r="B769">
            <v>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90.1</v>
          </cell>
          <cell r="H769">
            <v>100</v>
          </cell>
          <cell r="I769">
            <v>9.9</v>
          </cell>
        </row>
        <row r="770">
          <cell r="A770" t="str">
            <v>Платные услуги населению</v>
          </cell>
          <cell r="B770">
            <v>1.7</v>
          </cell>
          <cell r="C770">
            <v>1.3</v>
          </cell>
          <cell r="D770">
            <v>0.6</v>
          </cell>
          <cell r="E770">
            <v>0.1</v>
          </cell>
          <cell r="F770">
            <v>100</v>
          </cell>
          <cell r="G770">
            <v>35.1</v>
          </cell>
          <cell r="H770">
            <v>101.1</v>
          </cell>
          <cell r="I770">
            <v>64.900000000000006</v>
          </cell>
        </row>
        <row r="771">
          <cell r="A771" t="str">
            <v>Промышленное производство (промышленность)</v>
          </cell>
          <cell r="B771">
            <v>1.7</v>
          </cell>
          <cell r="C771">
            <v>1.3</v>
          </cell>
          <cell r="D771">
            <v>0.5</v>
          </cell>
          <cell r="E771">
            <v>0</v>
          </cell>
          <cell r="F771">
            <v>0</v>
          </cell>
          <cell r="G771">
            <v>36.9</v>
          </cell>
          <cell r="H771">
            <v>101.2</v>
          </cell>
          <cell r="I771">
            <v>63.1</v>
          </cell>
        </row>
        <row r="772">
          <cell r="A772" t="str">
            <v>Сельское хозяйство     01.1+01.2+01.3+01.4+01.5</v>
          </cell>
          <cell r="B772">
            <v>16.399999999999999</v>
          </cell>
          <cell r="C772">
            <v>16</v>
          </cell>
          <cell r="D772">
            <v>5.6</v>
          </cell>
          <cell r="E772">
            <v>1.2</v>
          </cell>
          <cell r="F772">
            <v>68.099999999999994</v>
          </cell>
          <cell r="G772">
            <v>50.6</v>
          </cell>
          <cell r="H772">
            <v>112.9</v>
          </cell>
          <cell r="I772">
            <v>49.4</v>
          </cell>
        </row>
        <row r="773">
          <cell r="A773" t="str">
            <v>Растениеводство          01.1+01.2+01.3</v>
          </cell>
          <cell r="B773">
            <v>16.399999999999999</v>
          </cell>
          <cell r="C773">
            <v>16</v>
          </cell>
          <cell r="D773">
            <v>5.6</v>
          </cell>
          <cell r="E773">
            <v>1.2</v>
          </cell>
          <cell r="F773">
            <v>68.099999999999994</v>
          </cell>
          <cell r="G773">
            <v>50.6</v>
          </cell>
          <cell r="H773">
            <v>112.9</v>
          </cell>
          <cell r="I773">
            <v>49.4</v>
          </cell>
        </row>
        <row r="774">
          <cell r="A774" t="str">
            <v>Железногорский район</v>
          </cell>
        </row>
        <row r="775">
          <cell r="A775" t="str">
            <v>Всего по обследуемым видам экономической деятельности</v>
          </cell>
          <cell r="B775">
            <v>22.9</v>
          </cell>
          <cell r="C775">
            <v>22.4</v>
          </cell>
          <cell r="D775">
            <v>8.1999999999999993</v>
          </cell>
          <cell r="E775">
            <v>1.1000000000000001</v>
          </cell>
          <cell r="F775">
            <v>100</v>
          </cell>
          <cell r="G775">
            <v>49.3</v>
          </cell>
          <cell r="H775">
            <v>119</v>
          </cell>
          <cell r="I775">
            <v>50.7</v>
          </cell>
        </row>
        <row r="776">
          <cell r="A776" t="str">
            <v>СЕЛЬСКОЕ, ЛЕСНОЕ ХОЗЯЙСТВО, ОХОТА, РЫБОЛОВСТВО И РЫБОВОДСТВО</v>
          </cell>
          <cell r="B776">
            <v>25.2</v>
          </cell>
          <cell r="C776">
            <v>25.2</v>
          </cell>
          <cell r="D776">
            <v>9.3000000000000007</v>
          </cell>
          <cell r="E776">
            <v>1.1000000000000001</v>
          </cell>
          <cell r="F776">
            <v>100</v>
          </cell>
          <cell r="G776">
            <v>44.9</v>
          </cell>
          <cell r="H776">
            <v>121.2</v>
          </cell>
          <cell r="I776">
            <v>55.1</v>
          </cell>
        </row>
        <row r="777">
          <cell r="A777" t="str">
            <v>Растениеводство и животноводство, охота и предоставление соответствующих услуг в этих областях</v>
          </cell>
          <cell r="B777">
            <v>25.2</v>
          </cell>
          <cell r="C777">
            <v>25.2</v>
          </cell>
          <cell r="D777">
            <v>9.3000000000000007</v>
          </cell>
          <cell r="E777">
            <v>1.1000000000000001</v>
          </cell>
          <cell r="F777">
            <v>100</v>
          </cell>
          <cell r="G777">
            <v>44.9</v>
          </cell>
          <cell r="H777">
            <v>121.2</v>
          </cell>
          <cell r="I777">
            <v>55.1</v>
          </cell>
        </row>
        <row r="778">
          <cell r="A778" t="str">
            <v>Выращивание однолетних культур</v>
          </cell>
          <cell r="B778">
            <v>38.1</v>
          </cell>
          <cell r="C778">
            <v>38.1</v>
          </cell>
          <cell r="D778">
            <v>16</v>
          </cell>
          <cell r="E778">
            <v>1.7</v>
          </cell>
          <cell r="F778">
            <v>100</v>
          </cell>
          <cell r="G778">
            <v>49.8</v>
          </cell>
          <cell r="H778">
            <v>135.69999999999999</v>
          </cell>
          <cell r="I778">
            <v>50.2</v>
          </cell>
        </row>
        <row r="779">
          <cell r="A779" t="str">
            <v>Выращивание зерновых (кроме риса), зернобобовых культур и семян масличных культур</v>
          </cell>
          <cell r="B779">
            <v>38.1</v>
          </cell>
          <cell r="C779">
            <v>38.1</v>
          </cell>
          <cell r="D779">
            <v>16</v>
          </cell>
          <cell r="E779">
            <v>1.7</v>
          </cell>
          <cell r="F779">
            <v>100</v>
          </cell>
          <cell r="G779">
            <v>49.8</v>
          </cell>
          <cell r="H779">
            <v>135.69999999999999</v>
          </cell>
          <cell r="I779">
            <v>50.2</v>
          </cell>
        </row>
        <row r="780">
          <cell r="A780" t="str">
            <v>Выращивание зерновых культур</v>
          </cell>
          <cell r="B780">
            <v>38.1</v>
          </cell>
          <cell r="C780">
            <v>38.1</v>
          </cell>
          <cell r="D780">
            <v>16</v>
          </cell>
          <cell r="E780">
            <v>1.7</v>
          </cell>
          <cell r="F780">
            <v>100</v>
          </cell>
          <cell r="G780">
            <v>49.8</v>
          </cell>
          <cell r="H780">
            <v>135.69999999999999</v>
          </cell>
          <cell r="I780">
            <v>50.2</v>
          </cell>
        </row>
        <row r="781">
          <cell r="A781" t="str">
            <v>Животноводство</v>
          </cell>
          <cell r="B781">
            <v>7.5</v>
          </cell>
          <cell r="C781">
            <v>7.5</v>
          </cell>
          <cell r="D781">
            <v>2.2000000000000002</v>
          </cell>
          <cell r="E781">
            <v>0.6</v>
          </cell>
          <cell r="F781">
            <v>100</v>
          </cell>
          <cell r="G781">
            <v>37.200000000000003</v>
          </cell>
          <cell r="H781">
            <v>105.7</v>
          </cell>
          <cell r="I781">
            <v>62.8</v>
          </cell>
        </row>
        <row r="782">
          <cell r="A782" t="str">
            <v>Разведение молочного крупного рогатого скота, производство сырого молока</v>
          </cell>
          <cell r="B782">
            <v>7.1</v>
          </cell>
          <cell r="C782">
            <v>7.1</v>
          </cell>
          <cell r="D782">
            <v>2.2000000000000002</v>
          </cell>
          <cell r="E782">
            <v>0.6</v>
          </cell>
          <cell r="F782">
            <v>100</v>
          </cell>
          <cell r="G782">
            <v>37</v>
          </cell>
          <cell r="H782">
            <v>105.3</v>
          </cell>
          <cell r="I782">
            <v>63</v>
          </cell>
        </row>
        <row r="783">
          <cell r="A783" t="str">
            <v>Разведение сельскохозяйственной птицы</v>
          </cell>
          <cell r="B783">
            <v>100</v>
          </cell>
          <cell r="C783">
            <v>100</v>
          </cell>
          <cell r="D783">
            <v>0</v>
          </cell>
          <cell r="E783">
            <v>0</v>
          </cell>
          <cell r="F783">
            <v>0</v>
          </cell>
          <cell r="G783">
            <v>80</v>
          </cell>
          <cell r="H783">
            <v>0</v>
          </cell>
          <cell r="I783">
            <v>20</v>
          </cell>
        </row>
        <row r="784">
          <cell r="A784" t="str">
            <v>Смешанное сельское хозяйство</v>
          </cell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90.5</v>
          </cell>
          <cell r="H784">
            <v>100</v>
          </cell>
          <cell r="I784">
            <v>9.5</v>
          </cell>
        </row>
        <row r="785">
          <cell r="A785" t="str">
            <v>Смешанное сельское хозяйство</v>
          </cell>
          <cell r="B785">
            <v>0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90.5</v>
          </cell>
          <cell r="H785">
            <v>100</v>
          </cell>
          <cell r="I785">
            <v>9.5</v>
          </cell>
        </row>
        <row r="786">
          <cell r="A786" t="str">
            <v>ОБЕСПЕЧЕНИЕ ЭЛЕКТРИЧЕСКОЙ ЭНЕРГИЕЙ, ГАЗОМ И ПАРОМ; КОНДИЦИОНИРОВАНИЕ ВОЗДУХА</v>
          </cell>
          <cell r="B786">
            <v>0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96.6</v>
          </cell>
          <cell r="H786">
            <v>100</v>
          </cell>
          <cell r="I786">
            <v>3.4</v>
          </cell>
        </row>
        <row r="787">
          <cell r="A787" t="str">
            <v>Обеспечение электрической энергией, газом и паром; кондиционирование воздуха</v>
          </cell>
          <cell r="B787">
            <v>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96.6</v>
          </cell>
          <cell r="H787">
            <v>100</v>
          </cell>
          <cell r="I787">
            <v>3.4</v>
          </cell>
        </row>
        <row r="788">
          <cell r="A788" t="str">
            <v>Производство, передача и распределение пара и горячей воды; кондиционирование воздуха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96.6</v>
          </cell>
          <cell r="H788">
            <v>100</v>
          </cell>
          <cell r="I788">
            <v>3.4</v>
          </cell>
        </row>
        <row r="789">
          <cell r="A789" t="str">
            <v>Производство, передача и распределение пара и горячей воды; кондиционирование воздуха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96.6</v>
          </cell>
          <cell r="H789">
            <v>100</v>
          </cell>
          <cell r="I789">
            <v>3.4</v>
          </cell>
        </row>
        <row r="790">
          <cell r="A790" t="str">
            <v>Производство пара и горячей воды (тепловой энергии)</v>
          </cell>
          <cell r="B790">
            <v>0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96.6</v>
          </cell>
          <cell r="H790">
            <v>100</v>
          </cell>
          <cell r="I790">
            <v>3.4</v>
          </cell>
        </row>
        <row r="791">
          <cell r="A791" t="str">
            <v>Производство пара и горячей воды (тепловой энергии) котельными</v>
          </cell>
          <cell r="B791">
            <v>0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96.6</v>
          </cell>
          <cell r="H791">
            <v>100</v>
          </cell>
          <cell r="I791">
            <v>3.4</v>
          </cell>
        </row>
        <row r="792">
          <cell r="A792" t="str">
            <v>ТОРГОВЛЯ ОПТОВАЯ И РОЗНИЧНАЯ; РЕМОНТ АВТОТРАНСПОРТНЫХ СРЕДСТВ И МОТОЦИКЛОВ</v>
          </cell>
          <cell r="B792">
            <v>20</v>
          </cell>
          <cell r="C792">
            <v>2.2000000000000002</v>
          </cell>
          <cell r="D792">
            <v>0.6</v>
          </cell>
          <cell r="E792">
            <v>0</v>
          </cell>
          <cell r="F792">
            <v>0</v>
          </cell>
          <cell r="G792">
            <v>68.8</v>
          </cell>
          <cell r="H792">
            <v>124.2</v>
          </cell>
          <cell r="I792">
            <v>31.2</v>
          </cell>
        </row>
        <row r="793">
          <cell r="A793" t="str">
            <v>Торговля розничная, кроме торговли автотранспортными средствами и мотоциклами</v>
          </cell>
          <cell r="B793">
            <v>20</v>
          </cell>
          <cell r="C793">
            <v>2.2000000000000002</v>
          </cell>
          <cell r="D793">
            <v>0.6</v>
          </cell>
          <cell r="E793">
            <v>0</v>
          </cell>
          <cell r="F793">
            <v>0</v>
          </cell>
          <cell r="G793">
            <v>68.8</v>
          </cell>
          <cell r="H793">
            <v>124.2</v>
          </cell>
          <cell r="I793">
            <v>31.2</v>
          </cell>
        </row>
        <row r="794">
          <cell r="A794" t="str">
            <v>Торговля розничная в неспециализированных магазинах</v>
          </cell>
          <cell r="B794">
            <v>20</v>
          </cell>
          <cell r="C794">
            <v>2.2000000000000002</v>
          </cell>
          <cell r="D794">
            <v>0.6</v>
          </cell>
          <cell r="E794">
            <v>0</v>
          </cell>
          <cell r="F794">
            <v>0</v>
          </cell>
          <cell r="G794">
            <v>68.8</v>
          </cell>
          <cell r="H794">
            <v>124.2</v>
          </cell>
          <cell r="I794">
            <v>31.2</v>
          </cell>
        </row>
        <row r="795">
          <cell r="A795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795">
            <v>20</v>
          </cell>
          <cell r="C795">
            <v>2.2000000000000002</v>
          </cell>
          <cell r="D795">
            <v>0.6</v>
          </cell>
          <cell r="E795">
            <v>0</v>
          </cell>
          <cell r="F795">
            <v>0</v>
          </cell>
          <cell r="G795">
            <v>68.8</v>
          </cell>
          <cell r="H795">
            <v>124.2</v>
          </cell>
          <cell r="I795">
            <v>31.2</v>
          </cell>
        </row>
        <row r="796">
          <cell r="A796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796">
            <v>20</v>
          </cell>
          <cell r="C796">
            <v>2.2000000000000002</v>
          </cell>
          <cell r="D796">
            <v>0.6</v>
          </cell>
          <cell r="E796">
            <v>0</v>
          </cell>
          <cell r="F796">
            <v>0</v>
          </cell>
          <cell r="G796">
            <v>68.8</v>
          </cell>
          <cell r="H796">
            <v>124.2</v>
          </cell>
          <cell r="I796">
            <v>31.2</v>
          </cell>
        </row>
        <row r="797">
          <cell r="A797" t="str">
            <v>ТРАНСПОРТИРОВКА И ХРАНЕНИЕ</v>
          </cell>
          <cell r="B797">
            <v>0.8</v>
          </cell>
          <cell r="C797">
            <v>0.2</v>
          </cell>
          <cell r="D797">
            <v>0.8</v>
          </cell>
          <cell r="E797">
            <v>0.8</v>
          </cell>
          <cell r="F797">
            <v>100</v>
          </cell>
          <cell r="G797">
            <v>85.4</v>
          </cell>
          <cell r="H797">
            <v>99.9</v>
          </cell>
          <cell r="I797">
            <v>14.6</v>
          </cell>
        </row>
        <row r="798">
          <cell r="A798" t="str">
            <v>Складское хозяйство и вспомогательная транспортная деятельность</v>
          </cell>
          <cell r="B798">
            <v>0.8</v>
          </cell>
          <cell r="C798">
            <v>0.2</v>
          </cell>
          <cell r="D798">
            <v>0.8</v>
          </cell>
          <cell r="E798">
            <v>0.8</v>
          </cell>
          <cell r="F798">
            <v>100</v>
          </cell>
          <cell r="G798">
            <v>85.4</v>
          </cell>
          <cell r="H798">
            <v>99.9</v>
          </cell>
          <cell r="I798">
            <v>14.6</v>
          </cell>
        </row>
        <row r="799">
          <cell r="A799" t="str">
            <v>Деятельность по складированию и хранению</v>
          </cell>
          <cell r="B799">
            <v>0.8</v>
          </cell>
          <cell r="C799">
            <v>0.2</v>
          </cell>
          <cell r="D799">
            <v>0.8</v>
          </cell>
          <cell r="E799">
            <v>0.8</v>
          </cell>
          <cell r="F799">
            <v>100</v>
          </cell>
          <cell r="G799">
            <v>85.4</v>
          </cell>
          <cell r="H799">
            <v>99.9</v>
          </cell>
          <cell r="I799">
            <v>14.6</v>
          </cell>
        </row>
        <row r="800">
          <cell r="A800" t="str">
            <v>Деятельность по складированию и хранению</v>
          </cell>
          <cell r="B800">
            <v>0.8</v>
          </cell>
          <cell r="C800">
            <v>0.2</v>
          </cell>
          <cell r="D800">
            <v>0.8</v>
          </cell>
          <cell r="E800">
            <v>0.8</v>
          </cell>
          <cell r="F800">
            <v>100</v>
          </cell>
          <cell r="G800">
            <v>85.4</v>
          </cell>
          <cell r="H800">
            <v>99.9</v>
          </cell>
          <cell r="I800">
            <v>14.6</v>
          </cell>
        </row>
        <row r="801">
          <cell r="A801" t="str">
            <v>Хранение и складирование зерна</v>
          </cell>
          <cell r="B801">
            <v>0.8</v>
          </cell>
          <cell r="C801">
            <v>0.2</v>
          </cell>
          <cell r="D801">
            <v>0.8</v>
          </cell>
          <cell r="E801">
            <v>0.8</v>
          </cell>
          <cell r="F801">
            <v>100</v>
          </cell>
          <cell r="G801">
            <v>85.4</v>
          </cell>
          <cell r="H801">
            <v>99.9</v>
          </cell>
          <cell r="I801">
            <v>14.6</v>
          </cell>
        </row>
        <row r="802">
          <cell r="A802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802">
            <v>0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96.6</v>
          </cell>
          <cell r="H802">
            <v>100</v>
          </cell>
          <cell r="I802">
            <v>3.4</v>
          </cell>
        </row>
        <row r="803">
          <cell r="A803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803">
            <v>23.3</v>
          </cell>
          <cell r="C803">
            <v>23.3</v>
          </cell>
          <cell r="D803">
            <v>8.5</v>
          </cell>
          <cell r="E803">
            <v>1.1000000000000001</v>
          </cell>
          <cell r="F803">
            <v>100</v>
          </cell>
          <cell r="G803">
            <v>48</v>
          </cell>
          <cell r="H803">
            <v>119.3</v>
          </cell>
          <cell r="I803">
            <v>52</v>
          </cell>
        </row>
        <row r="804">
          <cell r="A804" t="str">
            <v>Жилищно-коммунальное хозяйство</v>
          </cell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96.6</v>
          </cell>
          <cell r="H804">
            <v>100</v>
          </cell>
          <cell r="I804">
            <v>3.4</v>
          </cell>
        </row>
        <row r="805">
          <cell r="A805" t="str">
            <v>Платные услуги населению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96.6</v>
          </cell>
          <cell r="H805">
            <v>100</v>
          </cell>
          <cell r="I805">
            <v>3.4</v>
          </cell>
        </row>
        <row r="806">
          <cell r="A806" t="str">
            <v>Промышленное производство (промышленность)</v>
          </cell>
          <cell r="B806">
            <v>0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96.6</v>
          </cell>
          <cell r="H806">
            <v>100</v>
          </cell>
          <cell r="I806">
            <v>3.4</v>
          </cell>
        </row>
        <row r="807">
          <cell r="A807" t="str">
            <v>Сельское хозяйство     01.1+01.2+01.3+01.4+01.5</v>
          </cell>
          <cell r="B807">
            <v>25.2</v>
          </cell>
          <cell r="C807">
            <v>25.2</v>
          </cell>
          <cell r="D807">
            <v>9.3000000000000007</v>
          </cell>
          <cell r="E807">
            <v>1.1000000000000001</v>
          </cell>
          <cell r="F807">
            <v>100</v>
          </cell>
          <cell r="G807">
            <v>44.9</v>
          </cell>
          <cell r="H807">
            <v>121.2</v>
          </cell>
          <cell r="I807">
            <v>55.1</v>
          </cell>
        </row>
        <row r="808">
          <cell r="A808" t="str">
            <v>Растениеводство          01.1+01.2+01.3</v>
          </cell>
          <cell r="B808">
            <v>38.1</v>
          </cell>
          <cell r="C808">
            <v>38.1</v>
          </cell>
          <cell r="D808">
            <v>16</v>
          </cell>
          <cell r="E808">
            <v>1.7</v>
          </cell>
          <cell r="F808">
            <v>100</v>
          </cell>
          <cell r="G808">
            <v>49.8</v>
          </cell>
          <cell r="H808">
            <v>135.69999999999999</v>
          </cell>
          <cell r="I808">
            <v>50.2</v>
          </cell>
        </row>
        <row r="809">
          <cell r="A809" t="str">
            <v>Золотухинский район</v>
          </cell>
        </row>
        <row r="810">
          <cell r="A810" t="str">
            <v>Всего по обследуемым видам экономической деятельности</v>
          </cell>
          <cell r="B810">
            <v>8.3000000000000007</v>
          </cell>
          <cell r="C810">
            <v>6</v>
          </cell>
          <cell r="D810">
            <v>2.6</v>
          </cell>
          <cell r="E810">
            <v>0.1</v>
          </cell>
          <cell r="F810">
            <v>99.2</v>
          </cell>
          <cell r="G810">
            <v>67.099999999999994</v>
          </cell>
          <cell r="H810">
            <v>106.2</v>
          </cell>
          <cell r="I810">
            <v>32.9</v>
          </cell>
        </row>
        <row r="811">
          <cell r="A811" t="str">
            <v>СЕЛЬСКОЕ, ЛЕСНОЕ ХОЗЯЙСТВО, ОХОТА, РЫБОЛОВСТВО И РЫБОВОДСТВО</v>
          </cell>
          <cell r="B811">
            <v>3.9</v>
          </cell>
          <cell r="C811">
            <v>3.8</v>
          </cell>
          <cell r="D811">
            <v>2.7</v>
          </cell>
          <cell r="E811">
            <v>0</v>
          </cell>
          <cell r="F811">
            <v>100</v>
          </cell>
          <cell r="G811">
            <v>66</v>
          </cell>
          <cell r="H811">
            <v>101.2</v>
          </cell>
          <cell r="I811">
            <v>34</v>
          </cell>
        </row>
        <row r="812">
          <cell r="A812" t="str">
            <v>Растениеводство и животноводство, охота и предоставление соответствующих услуг в этих областях</v>
          </cell>
          <cell r="B812">
            <v>3.9</v>
          </cell>
          <cell r="C812">
            <v>3.8</v>
          </cell>
          <cell r="D812">
            <v>2.7</v>
          </cell>
          <cell r="E812">
            <v>0</v>
          </cell>
          <cell r="F812">
            <v>100</v>
          </cell>
          <cell r="G812">
            <v>66</v>
          </cell>
          <cell r="H812">
            <v>101.2</v>
          </cell>
          <cell r="I812">
            <v>34</v>
          </cell>
        </row>
        <row r="813">
          <cell r="A813" t="str">
            <v>Выращивание однолетних культур</v>
          </cell>
          <cell r="B813">
            <v>3.9</v>
          </cell>
          <cell r="C813">
            <v>3.8</v>
          </cell>
          <cell r="D813">
            <v>2.7</v>
          </cell>
          <cell r="E813">
            <v>0</v>
          </cell>
          <cell r="F813">
            <v>100</v>
          </cell>
          <cell r="G813">
            <v>66</v>
          </cell>
          <cell r="H813">
            <v>101.2</v>
          </cell>
          <cell r="I813">
            <v>34</v>
          </cell>
        </row>
        <row r="814">
          <cell r="A814" t="str">
            <v>Выращивание зерновых (кроме риса), зернобобовых культур и семян масличных культур</v>
          </cell>
          <cell r="B814">
            <v>3.9</v>
          </cell>
          <cell r="C814">
            <v>3.8</v>
          </cell>
          <cell r="D814">
            <v>2.7</v>
          </cell>
          <cell r="E814">
            <v>0</v>
          </cell>
          <cell r="F814">
            <v>100</v>
          </cell>
          <cell r="G814">
            <v>66</v>
          </cell>
          <cell r="H814">
            <v>101.2</v>
          </cell>
          <cell r="I814">
            <v>34</v>
          </cell>
        </row>
        <row r="815">
          <cell r="A815" t="str">
            <v>Выращивание зерновых культур</v>
          </cell>
          <cell r="B815">
            <v>3.9</v>
          </cell>
          <cell r="C815">
            <v>3.8</v>
          </cell>
          <cell r="D815">
            <v>2.7</v>
          </cell>
          <cell r="E815">
            <v>0</v>
          </cell>
          <cell r="F815">
            <v>100</v>
          </cell>
          <cell r="G815">
            <v>66</v>
          </cell>
          <cell r="H815">
            <v>101.2</v>
          </cell>
          <cell r="I815">
            <v>34</v>
          </cell>
        </row>
        <row r="816">
          <cell r="A816" t="str">
            <v>ОБРАБАТЫВАЮЩИЕ ПРОИЗВОДСТВА</v>
          </cell>
          <cell r="B816">
            <v>18.7</v>
          </cell>
          <cell r="C816">
            <v>18.7</v>
          </cell>
          <cell r="D816">
            <v>0.3</v>
          </cell>
          <cell r="E816">
            <v>0.3</v>
          </cell>
          <cell r="F816">
            <v>100</v>
          </cell>
          <cell r="G816">
            <v>55.5</v>
          </cell>
          <cell r="H816">
            <v>122.6</v>
          </cell>
          <cell r="I816">
            <v>44.5</v>
          </cell>
        </row>
        <row r="817">
          <cell r="A817" t="str">
            <v>Производство электрического оборудования</v>
          </cell>
          <cell r="B817">
            <v>18.7</v>
          </cell>
          <cell r="C817">
            <v>18.7</v>
          </cell>
          <cell r="D817">
            <v>0.3</v>
          </cell>
          <cell r="E817">
            <v>0.3</v>
          </cell>
          <cell r="F817">
            <v>100</v>
          </cell>
          <cell r="G817">
            <v>55.5</v>
          </cell>
          <cell r="H817">
            <v>122.6</v>
          </cell>
          <cell r="I817">
            <v>44.5</v>
          </cell>
        </row>
        <row r="818">
          <cell r="A818" t="str">
            <v>Производство электродвигателей, генераторов, трансформаторов и распределительных устройств, а также контрольно-измерительной аппаратуры</v>
          </cell>
          <cell r="B818">
            <v>18.7</v>
          </cell>
          <cell r="C818">
            <v>18.7</v>
          </cell>
          <cell r="D818">
            <v>0.3</v>
          </cell>
          <cell r="E818">
            <v>0.3</v>
          </cell>
          <cell r="F818">
            <v>100</v>
          </cell>
          <cell r="G818">
            <v>55.5</v>
          </cell>
          <cell r="H818">
            <v>122.6</v>
          </cell>
          <cell r="I818">
            <v>44.5</v>
          </cell>
        </row>
        <row r="819">
          <cell r="A819" t="str">
            <v>Производство электродвигателей, электрогенераторов и трансформаторов</v>
          </cell>
          <cell r="B819">
            <v>18.7</v>
          </cell>
          <cell r="C819">
            <v>18.7</v>
          </cell>
          <cell r="D819">
            <v>0.3</v>
          </cell>
          <cell r="E819">
            <v>0.3</v>
          </cell>
          <cell r="F819">
            <v>100</v>
          </cell>
          <cell r="G819">
            <v>55.5</v>
          </cell>
          <cell r="H819">
            <v>122.6</v>
          </cell>
          <cell r="I819">
            <v>44.5</v>
          </cell>
        </row>
        <row r="820">
          <cell r="A820" t="str">
            <v>Производство электродвигателей, генераторов и трансформаторов, кроме ремонта</v>
          </cell>
          <cell r="B820">
            <v>18.7</v>
          </cell>
          <cell r="C820">
            <v>18.7</v>
          </cell>
          <cell r="D820">
            <v>0.3</v>
          </cell>
          <cell r="E820">
            <v>0.3</v>
          </cell>
          <cell r="F820">
            <v>100</v>
          </cell>
          <cell r="G820">
            <v>55.5</v>
          </cell>
          <cell r="H820">
            <v>122.6</v>
          </cell>
          <cell r="I820">
            <v>44.5</v>
          </cell>
        </row>
        <row r="821">
          <cell r="A821" t="str">
            <v>ТОРГОВЛЯ ОПТОВАЯ И РОЗНИЧНАЯ; РЕМОНТ АВТОТРАНСПОРТНЫХ СРЕДСТВ И МОТОЦИКЛОВ</v>
          </cell>
          <cell r="B821">
            <v>35</v>
          </cell>
          <cell r="C821">
            <v>35</v>
          </cell>
          <cell r="D821">
            <v>1.3</v>
          </cell>
          <cell r="E821">
            <v>1</v>
          </cell>
          <cell r="F821">
            <v>100</v>
          </cell>
          <cell r="G821">
            <v>74.7</v>
          </cell>
          <cell r="H821">
            <v>152</v>
          </cell>
          <cell r="I821">
            <v>25.3</v>
          </cell>
        </row>
        <row r="822">
          <cell r="A822" t="str">
            <v>Торговля розничная, кроме торговли автотранспортными средствами и мотоциклами</v>
          </cell>
          <cell r="B822">
            <v>35</v>
          </cell>
          <cell r="C822">
            <v>35</v>
          </cell>
          <cell r="D822">
            <v>1.3</v>
          </cell>
          <cell r="E822">
            <v>1</v>
          </cell>
          <cell r="F822">
            <v>100</v>
          </cell>
          <cell r="G822">
            <v>74.7</v>
          </cell>
          <cell r="H822">
            <v>152</v>
          </cell>
          <cell r="I822">
            <v>25.3</v>
          </cell>
        </row>
        <row r="823">
          <cell r="A823" t="str">
            <v>Торговля розничная в неспециализированных магазинах</v>
          </cell>
          <cell r="B823">
            <v>35</v>
          </cell>
          <cell r="C823">
            <v>35</v>
          </cell>
          <cell r="D823">
            <v>1.3</v>
          </cell>
          <cell r="E823">
            <v>1</v>
          </cell>
          <cell r="F823">
            <v>100</v>
          </cell>
          <cell r="G823">
            <v>74.7</v>
          </cell>
          <cell r="H823">
            <v>152</v>
          </cell>
          <cell r="I823">
            <v>25.3</v>
          </cell>
        </row>
        <row r="824">
          <cell r="A824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824">
            <v>20.3</v>
          </cell>
          <cell r="C824">
            <v>20.3</v>
          </cell>
          <cell r="D824">
            <v>1.3</v>
          </cell>
          <cell r="E824">
            <v>1</v>
          </cell>
          <cell r="F824">
            <v>100</v>
          </cell>
          <cell r="G824">
            <v>71</v>
          </cell>
          <cell r="H824">
            <v>123.9</v>
          </cell>
          <cell r="I824">
            <v>29</v>
          </cell>
        </row>
        <row r="825">
          <cell r="A825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825">
            <v>20.3</v>
          </cell>
          <cell r="C825">
            <v>20.3</v>
          </cell>
          <cell r="D825">
            <v>1.3</v>
          </cell>
          <cell r="E825">
            <v>1</v>
          </cell>
          <cell r="F825">
            <v>100</v>
          </cell>
          <cell r="G825">
            <v>71</v>
          </cell>
          <cell r="H825">
            <v>123.9</v>
          </cell>
          <cell r="I825">
            <v>29</v>
          </cell>
        </row>
        <row r="826">
          <cell r="A826" t="str">
            <v>Торговля розничная прочая в неспециализированных магазинах</v>
          </cell>
          <cell r="B826">
            <v>98.9</v>
          </cell>
          <cell r="C826">
            <v>98.9</v>
          </cell>
          <cell r="D826">
            <v>0</v>
          </cell>
          <cell r="E826">
            <v>0</v>
          </cell>
          <cell r="F826">
            <v>0</v>
          </cell>
          <cell r="G826">
            <v>90.8</v>
          </cell>
          <cell r="H826">
            <v>9183.5</v>
          </cell>
          <cell r="I826">
            <v>9.1999999999999993</v>
          </cell>
        </row>
        <row r="827">
          <cell r="A827" t="str">
            <v>ТРАНСПОРТИРОВКА И ХРАНЕНИЕ</v>
          </cell>
          <cell r="B827">
            <v>0</v>
          </cell>
          <cell r="C827">
            <v>0</v>
          </cell>
          <cell r="D827">
            <v>0</v>
          </cell>
          <cell r="E827">
            <v>0</v>
          </cell>
          <cell r="F827">
            <v>100</v>
          </cell>
          <cell r="G827">
            <v>12.9</v>
          </cell>
          <cell r="H827">
            <v>100</v>
          </cell>
          <cell r="I827">
            <v>87.1</v>
          </cell>
        </row>
        <row r="828">
          <cell r="A828" t="str">
            <v>Деятельность сухопутного и трубопроводного транспорта</v>
          </cell>
          <cell r="B828">
            <v>0</v>
          </cell>
          <cell r="C828">
            <v>0</v>
          </cell>
          <cell r="D828">
            <v>0</v>
          </cell>
          <cell r="E828">
            <v>0</v>
          </cell>
          <cell r="F828">
            <v>100</v>
          </cell>
          <cell r="G828">
            <v>12.9</v>
          </cell>
          <cell r="H828">
            <v>100</v>
          </cell>
          <cell r="I828">
            <v>87.1</v>
          </cell>
        </row>
        <row r="829">
          <cell r="A829" t="str">
            <v>Деятельность прочего сухопутного пассажирского транспорта</v>
          </cell>
          <cell r="B829">
            <v>0</v>
          </cell>
          <cell r="C829">
            <v>0</v>
          </cell>
          <cell r="D829">
            <v>0</v>
          </cell>
          <cell r="E829">
            <v>0</v>
          </cell>
          <cell r="F829">
            <v>100</v>
          </cell>
          <cell r="G829">
            <v>12.9</v>
          </cell>
          <cell r="H829">
            <v>100</v>
          </cell>
          <cell r="I829">
            <v>87.1</v>
          </cell>
        </row>
        <row r="830">
          <cell r="A830" t="str">
            <v>Деятельность сухопутного пассажирского транспорта: внутригородские и пригородные перевозки пассажиров</v>
          </cell>
          <cell r="B830">
            <v>0</v>
          </cell>
          <cell r="C830">
            <v>0</v>
          </cell>
          <cell r="D830">
            <v>0</v>
          </cell>
          <cell r="E830">
            <v>0</v>
          </cell>
          <cell r="F830">
            <v>100</v>
          </cell>
          <cell r="G830">
            <v>12.9</v>
          </cell>
          <cell r="H830">
            <v>100</v>
          </cell>
          <cell r="I830">
            <v>87.1</v>
          </cell>
        </row>
        <row r="831">
          <cell r="A831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831">
            <v>0</v>
          </cell>
          <cell r="C831">
            <v>0</v>
          </cell>
          <cell r="D831">
            <v>0</v>
          </cell>
          <cell r="E831">
            <v>0</v>
          </cell>
          <cell r="F831">
            <v>100</v>
          </cell>
          <cell r="G831">
            <v>12.9</v>
          </cell>
          <cell r="H831">
            <v>100</v>
          </cell>
          <cell r="I831">
            <v>87.1</v>
          </cell>
        </row>
        <row r="832">
          <cell r="A832" t="str">
            <v>Деятельность автобусного транспорта по регулярным внутригородским и пригородным пассажирским перевозкам</v>
          </cell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100</v>
          </cell>
          <cell r="G832">
            <v>12.9</v>
          </cell>
          <cell r="H832">
            <v>100</v>
          </cell>
          <cell r="I832">
            <v>87.1</v>
          </cell>
        </row>
        <row r="833">
          <cell r="A833" t="str">
            <v>ДЕЯТЕЛЬНОСТЬ ГОСТИНИЦ И ПРЕДПРИЯТИЙ ОБЩЕСТВЕННОГО ПИТАНИЯ</v>
          </cell>
          <cell r="B833">
            <v>0.3</v>
          </cell>
          <cell r="C833">
            <v>0.1</v>
          </cell>
          <cell r="D833">
            <v>1</v>
          </cell>
          <cell r="E833">
            <v>0.6</v>
          </cell>
          <cell r="F833">
            <v>94</v>
          </cell>
          <cell r="G833">
            <v>72.900000000000006</v>
          </cell>
          <cell r="H833">
            <v>99.4</v>
          </cell>
          <cell r="I833">
            <v>27.1</v>
          </cell>
        </row>
        <row r="834">
          <cell r="A834" t="str">
            <v>Деятельность по предоставлению мест для временного проживания</v>
          </cell>
          <cell r="B834">
            <v>0.3</v>
          </cell>
          <cell r="C834">
            <v>0.1</v>
          </cell>
          <cell r="D834">
            <v>1</v>
          </cell>
          <cell r="E834">
            <v>0.6</v>
          </cell>
          <cell r="F834">
            <v>94</v>
          </cell>
          <cell r="G834">
            <v>72.900000000000006</v>
          </cell>
          <cell r="H834">
            <v>99.4</v>
          </cell>
          <cell r="I834">
            <v>27.1</v>
          </cell>
        </row>
        <row r="835">
          <cell r="A835" t="str">
            <v>Деятельность гостиниц и прочих мест для временного проживания</v>
          </cell>
          <cell r="B835">
            <v>0.3</v>
          </cell>
          <cell r="C835">
            <v>0.1</v>
          </cell>
          <cell r="D835">
            <v>1</v>
          </cell>
          <cell r="E835">
            <v>0.6</v>
          </cell>
          <cell r="F835">
            <v>94</v>
          </cell>
          <cell r="G835">
            <v>72.900000000000006</v>
          </cell>
          <cell r="H835">
            <v>99.4</v>
          </cell>
          <cell r="I835">
            <v>27.1</v>
          </cell>
        </row>
        <row r="836">
          <cell r="A836" t="str">
            <v>Деятельность гостиниц и прочих мест для временного проживания</v>
          </cell>
          <cell r="B836">
            <v>0.3</v>
          </cell>
          <cell r="C836">
            <v>0.1</v>
          </cell>
          <cell r="D836">
            <v>1</v>
          </cell>
          <cell r="E836">
            <v>0.6</v>
          </cell>
          <cell r="F836">
            <v>94</v>
          </cell>
          <cell r="G836">
            <v>72.900000000000006</v>
          </cell>
          <cell r="H836">
            <v>99.4</v>
          </cell>
          <cell r="I836">
            <v>27.1</v>
          </cell>
        </row>
        <row r="837">
          <cell r="A837" t="str">
            <v>ДЕЯТЕЛЬНОСТЬ ФИНАНСОВАЯ И СТРАХОВАЯ</v>
          </cell>
          <cell r="B837">
            <v>100</v>
          </cell>
          <cell r="C837">
            <v>100</v>
          </cell>
          <cell r="D837">
            <v>0</v>
          </cell>
          <cell r="E837">
            <v>0</v>
          </cell>
          <cell r="F837">
            <v>0</v>
          </cell>
          <cell r="G837">
            <v>88</v>
          </cell>
          <cell r="H837">
            <v>0</v>
          </cell>
          <cell r="I837">
            <v>12</v>
          </cell>
        </row>
        <row r="838">
          <cell r="A838" t="str">
            <v>Деятельность по предоставлению финансовых услуг, кроме услуг по страхованию и пенсионному обеспечению</v>
          </cell>
          <cell r="B838">
            <v>100</v>
          </cell>
          <cell r="C838">
            <v>100</v>
          </cell>
          <cell r="D838">
            <v>0</v>
          </cell>
          <cell r="E838">
            <v>0</v>
          </cell>
          <cell r="F838">
            <v>0</v>
          </cell>
          <cell r="G838">
            <v>88</v>
          </cell>
          <cell r="H838">
            <v>0</v>
          </cell>
          <cell r="I838">
            <v>12</v>
          </cell>
        </row>
        <row r="839">
          <cell r="A839" t="str">
            <v>Денежное посредничество</v>
          </cell>
          <cell r="B839">
            <v>100</v>
          </cell>
          <cell r="C839">
            <v>100</v>
          </cell>
          <cell r="D839">
            <v>0</v>
          </cell>
          <cell r="E839">
            <v>0</v>
          </cell>
          <cell r="F839">
            <v>0</v>
          </cell>
          <cell r="G839">
            <v>88</v>
          </cell>
          <cell r="H839">
            <v>0</v>
          </cell>
          <cell r="I839">
            <v>12</v>
          </cell>
        </row>
        <row r="840">
          <cell r="A840" t="str">
            <v>Денежное посредничество прочее</v>
          </cell>
          <cell r="B840">
            <v>100</v>
          </cell>
          <cell r="C840">
            <v>100</v>
          </cell>
          <cell r="D840">
            <v>0</v>
          </cell>
          <cell r="E840">
            <v>0</v>
          </cell>
          <cell r="F840">
            <v>0</v>
          </cell>
          <cell r="G840">
            <v>88</v>
          </cell>
          <cell r="H840">
            <v>0</v>
          </cell>
          <cell r="I840">
            <v>12</v>
          </cell>
        </row>
        <row r="841">
          <cell r="A841" t="str">
            <v>ДЕЯТЕЛЬНОСТЬ ПО ОПЕРАЦИЯМ С НЕДВИЖИМЫМ ИМУЩЕСТВОМ</v>
          </cell>
          <cell r="B841">
            <v>83</v>
          </cell>
          <cell r="C841">
            <v>32.799999999999997</v>
          </cell>
          <cell r="D841">
            <v>2.5</v>
          </cell>
          <cell r="E841">
            <v>0</v>
          </cell>
          <cell r="F841">
            <v>0</v>
          </cell>
          <cell r="G841">
            <v>94.8</v>
          </cell>
          <cell r="H841">
            <v>573.4</v>
          </cell>
          <cell r="I841">
            <v>5.2</v>
          </cell>
        </row>
        <row r="842">
          <cell r="A842" t="str">
            <v>Операции с недвижимым имуществом</v>
          </cell>
          <cell r="B842">
            <v>83</v>
          </cell>
          <cell r="C842">
            <v>32.799999999999997</v>
          </cell>
          <cell r="D842">
            <v>2.5</v>
          </cell>
          <cell r="E842">
            <v>0</v>
          </cell>
          <cell r="F842">
            <v>0</v>
          </cell>
          <cell r="G842">
            <v>94.8</v>
          </cell>
          <cell r="H842">
            <v>573.4</v>
          </cell>
          <cell r="I842">
            <v>5.2</v>
          </cell>
        </row>
        <row r="843">
          <cell r="A843" t="str">
            <v>Операции с недвижимым имуществом за вознаграждение или на договорной основе</v>
          </cell>
          <cell r="B843">
            <v>83</v>
          </cell>
          <cell r="C843">
            <v>32.799999999999997</v>
          </cell>
          <cell r="D843">
            <v>2.5</v>
          </cell>
          <cell r="E843">
            <v>0</v>
          </cell>
          <cell r="F843">
            <v>0</v>
          </cell>
          <cell r="G843">
            <v>94.8</v>
          </cell>
          <cell r="H843">
            <v>573.4</v>
          </cell>
          <cell r="I843">
            <v>5.2</v>
          </cell>
        </row>
        <row r="844">
          <cell r="A844" t="str">
            <v>Деятельность агентств недвижимости за вознаграждение или на договорной основе</v>
          </cell>
          <cell r="B844">
            <v>83</v>
          </cell>
          <cell r="C844">
            <v>32.799999999999997</v>
          </cell>
          <cell r="D844">
            <v>2.5</v>
          </cell>
          <cell r="E844">
            <v>0</v>
          </cell>
          <cell r="F844">
            <v>0</v>
          </cell>
          <cell r="G844">
            <v>94.8</v>
          </cell>
          <cell r="H844">
            <v>573.4</v>
          </cell>
          <cell r="I844">
            <v>5.2</v>
          </cell>
        </row>
        <row r="845">
          <cell r="A845" t="str">
            <v>Предоставление посреднических услуг при купле-продаже недвижимого имущества за вознаграждение или на договорной основе</v>
          </cell>
          <cell r="B845">
            <v>83</v>
          </cell>
          <cell r="C845">
            <v>32.799999999999997</v>
          </cell>
          <cell r="D845">
            <v>2.5</v>
          </cell>
          <cell r="E845">
            <v>0</v>
          </cell>
          <cell r="F845">
            <v>0</v>
          </cell>
          <cell r="G845">
            <v>94.8</v>
          </cell>
          <cell r="H845">
            <v>573.4</v>
          </cell>
          <cell r="I845">
            <v>5.2</v>
          </cell>
        </row>
        <row r="846">
          <cell r="A846" t="str">
            <v>Предоставление посреднических услуг при купле-продаже нежилого недвижимого имущества за вознаграждение или на договорной основе</v>
          </cell>
          <cell r="B846">
            <v>83</v>
          </cell>
          <cell r="C846">
            <v>32.799999999999997</v>
          </cell>
          <cell r="D846">
            <v>2.5</v>
          </cell>
          <cell r="E846">
            <v>0</v>
          </cell>
          <cell r="F846">
            <v>0</v>
          </cell>
          <cell r="G846">
            <v>94.8</v>
          </cell>
          <cell r="H846">
            <v>573.4</v>
          </cell>
          <cell r="I846">
            <v>5.2</v>
          </cell>
        </row>
        <row r="847">
          <cell r="A847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847">
            <v>0.3</v>
          </cell>
          <cell r="C847">
            <v>0.1</v>
          </cell>
          <cell r="D847">
            <v>1</v>
          </cell>
          <cell r="E847">
            <v>0.6</v>
          </cell>
          <cell r="F847">
            <v>94</v>
          </cell>
          <cell r="G847">
            <v>72.900000000000006</v>
          </cell>
          <cell r="H847">
            <v>99.4</v>
          </cell>
          <cell r="I847">
            <v>27.1</v>
          </cell>
        </row>
        <row r="848">
          <cell r="A848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848">
            <v>18.7</v>
          </cell>
          <cell r="C848">
            <v>18.7</v>
          </cell>
          <cell r="D848">
            <v>0.3</v>
          </cell>
          <cell r="E848">
            <v>0.3</v>
          </cell>
          <cell r="F848">
            <v>100</v>
          </cell>
          <cell r="G848">
            <v>55.5</v>
          </cell>
          <cell r="H848">
            <v>122.6</v>
          </cell>
          <cell r="I848">
            <v>44.5</v>
          </cell>
        </row>
        <row r="849">
          <cell r="A849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849">
            <v>3.9</v>
          </cell>
          <cell r="C849">
            <v>3.8</v>
          </cell>
          <cell r="D849">
            <v>2.7</v>
          </cell>
          <cell r="E849">
            <v>0</v>
          </cell>
          <cell r="F849">
            <v>100</v>
          </cell>
          <cell r="G849">
            <v>66</v>
          </cell>
          <cell r="H849">
            <v>101.2</v>
          </cell>
          <cell r="I849">
            <v>34</v>
          </cell>
        </row>
        <row r="850">
          <cell r="A850" t="str">
            <v>Платные услуги населению</v>
          </cell>
          <cell r="B850">
            <v>0.3</v>
          </cell>
          <cell r="C850">
            <v>0.1</v>
          </cell>
          <cell r="D850">
            <v>0.8</v>
          </cell>
          <cell r="E850">
            <v>0.5</v>
          </cell>
          <cell r="F850">
            <v>94.1</v>
          </cell>
          <cell r="G850">
            <v>65.599999999999994</v>
          </cell>
          <cell r="H850">
            <v>99.4</v>
          </cell>
          <cell r="I850">
            <v>34.4</v>
          </cell>
        </row>
        <row r="851">
          <cell r="A851" t="str">
            <v>Промышленное производство (промышленность)</v>
          </cell>
          <cell r="B851">
            <v>18.7</v>
          </cell>
          <cell r="C851">
            <v>18.7</v>
          </cell>
          <cell r="D851">
            <v>0.3</v>
          </cell>
          <cell r="E851">
            <v>0.3</v>
          </cell>
          <cell r="F851">
            <v>100</v>
          </cell>
          <cell r="G851">
            <v>55.5</v>
          </cell>
          <cell r="H851">
            <v>122.6</v>
          </cell>
          <cell r="I851">
            <v>44.5</v>
          </cell>
        </row>
        <row r="852">
          <cell r="A852" t="str">
            <v>Сельское хозяйство     01.1+01.2+01.3+01.4+01.5</v>
          </cell>
          <cell r="B852">
            <v>3.9</v>
          </cell>
          <cell r="C852">
            <v>3.8</v>
          </cell>
          <cell r="D852">
            <v>2.7</v>
          </cell>
          <cell r="E852">
            <v>0</v>
          </cell>
          <cell r="F852">
            <v>100</v>
          </cell>
          <cell r="G852">
            <v>66</v>
          </cell>
          <cell r="H852">
            <v>101.2</v>
          </cell>
          <cell r="I852">
            <v>34</v>
          </cell>
        </row>
        <row r="853">
          <cell r="A853" t="str">
            <v>Растениеводство          01.1+01.2+01.3</v>
          </cell>
          <cell r="B853">
            <v>3.9</v>
          </cell>
          <cell r="C853">
            <v>3.8</v>
          </cell>
          <cell r="D853">
            <v>2.7</v>
          </cell>
          <cell r="E853">
            <v>0</v>
          </cell>
          <cell r="F853">
            <v>100</v>
          </cell>
          <cell r="G853">
            <v>66</v>
          </cell>
          <cell r="H853">
            <v>101.2</v>
          </cell>
          <cell r="I853">
            <v>34</v>
          </cell>
        </row>
        <row r="854">
          <cell r="A854" t="str">
            <v>Деятельность в сфере туризма</v>
          </cell>
          <cell r="B854">
            <v>0.3</v>
          </cell>
          <cell r="C854">
            <v>0.1</v>
          </cell>
          <cell r="D854">
            <v>1</v>
          </cell>
          <cell r="E854">
            <v>0.6</v>
          </cell>
          <cell r="F854">
            <v>94</v>
          </cell>
          <cell r="G854">
            <v>72.900000000000006</v>
          </cell>
          <cell r="H854">
            <v>99.4</v>
          </cell>
          <cell r="I854">
            <v>27.1</v>
          </cell>
        </row>
        <row r="855">
          <cell r="A855" t="str">
            <v>Касторенский район</v>
          </cell>
        </row>
        <row r="856">
          <cell r="A856" t="str">
            <v>Всего по обследуемым видам экономической деятельности</v>
          </cell>
          <cell r="B856">
            <v>14</v>
          </cell>
          <cell r="C856">
            <v>9.1999999999999993</v>
          </cell>
          <cell r="D856">
            <v>4.5999999999999996</v>
          </cell>
          <cell r="E856">
            <v>0.7</v>
          </cell>
          <cell r="F856">
            <v>87.8</v>
          </cell>
          <cell r="G856">
            <v>41.9</v>
          </cell>
          <cell r="H856">
            <v>111</v>
          </cell>
          <cell r="I856">
            <v>58.1</v>
          </cell>
        </row>
        <row r="857">
          <cell r="A857" t="str">
            <v>СЕЛЬСКОЕ, ЛЕСНОЕ ХОЗЯЙСТВО, ОХОТА, РЫБОЛОВСТВО И РЫБОВОДСТВО</v>
          </cell>
          <cell r="B857">
            <v>10</v>
          </cell>
          <cell r="C857">
            <v>8.1999999999999993</v>
          </cell>
          <cell r="D857">
            <v>3.8</v>
          </cell>
          <cell r="E857">
            <v>0.8</v>
          </cell>
          <cell r="F857">
            <v>87.6</v>
          </cell>
          <cell r="G857">
            <v>42.8</v>
          </cell>
          <cell r="H857">
            <v>106.9</v>
          </cell>
          <cell r="I857">
            <v>57.2</v>
          </cell>
        </row>
        <row r="858">
          <cell r="A858" t="str">
            <v>Растениеводство и животноводство, охота и предоставление соответствующих услуг в этих областях</v>
          </cell>
          <cell r="B858">
            <v>10</v>
          </cell>
          <cell r="C858">
            <v>8.1999999999999993</v>
          </cell>
          <cell r="D858">
            <v>3.8</v>
          </cell>
          <cell r="E858">
            <v>0.8</v>
          </cell>
          <cell r="F858">
            <v>87.6</v>
          </cell>
          <cell r="G858">
            <v>42.8</v>
          </cell>
          <cell r="H858">
            <v>106.9</v>
          </cell>
          <cell r="I858">
            <v>57.2</v>
          </cell>
        </row>
        <row r="859">
          <cell r="A859" t="str">
            <v>Выращивание однолетних культур</v>
          </cell>
          <cell r="B859">
            <v>10</v>
          </cell>
          <cell r="C859">
            <v>8.1999999999999993</v>
          </cell>
          <cell r="D859">
            <v>3.8</v>
          </cell>
          <cell r="E859">
            <v>0.8</v>
          </cell>
          <cell r="F859">
            <v>87.6</v>
          </cell>
          <cell r="G859">
            <v>42.8</v>
          </cell>
          <cell r="H859">
            <v>106.9</v>
          </cell>
          <cell r="I859">
            <v>57.2</v>
          </cell>
        </row>
        <row r="860">
          <cell r="A860" t="str">
            <v>Выращивание зерновых (кроме риса), зернобобовых культур и семян масличных культур</v>
          </cell>
          <cell r="B860">
            <v>12.1</v>
          </cell>
          <cell r="C860">
            <v>9</v>
          </cell>
          <cell r="D860">
            <v>4</v>
          </cell>
          <cell r="E860">
            <v>1.9</v>
          </cell>
          <cell r="F860">
            <v>87.6</v>
          </cell>
          <cell r="G860">
            <v>35.200000000000003</v>
          </cell>
          <cell r="H860">
            <v>109.2</v>
          </cell>
          <cell r="I860">
            <v>64.8</v>
          </cell>
        </row>
        <row r="861">
          <cell r="A861" t="str">
            <v>Выращивание зерновых культур</v>
          </cell>
          <cell r="B861">
            <v>9.1999999999999993</v>
          </cell>
          <cell r="C861">
            <v>8</v>
          </cell>
          <cell r="D861">
            <v>4.2</v>
          </cell>
          <cell r="E861">
            <v>2</v>
          </cell>
          <cell r="F861">
            <v>86.2</v>
          </cell>
          <cell r="G861">
            <v>32.700000000000003</v>
          </cell>
          <cell r="H861">
            <v>105.5</v>
          </cell>
          <cell r="I861">
            <v>67.3</v>
          </cell>
        </row>
        <row r="862">
          <cell r="A862" t="str">
            <v>Выращивание семян масличных культур</v>
          </cell>
          <cell r="B862">
            <v>24.7</v>
          </cell>
          <cell r="C862">
            <v>13</v>
          </cell>
          <cell r="D862">
            <v>2.5</v>
          </cell>
          <cell r="E862">
            <v>1.2</v>
          </cell>
          <cell r="F862">
            <v>100</v>
          </cell>
          <cell r="G862">
            <v>45.9</v>
          </cell>
          <cell r="H862">
            <v>129.5</v>
          </cell>
          <cell r="I862">
            <v>54.1</v>
          </cell>
        </row>
        <row r="863">
          <cell r="A863" t="str">
            <v>Выращивание овощей, бахчевых, корнеплодных и клубнеплодных культур, грибов и трюфелей</v>
          </cell>
          <cell r="B863">
            <v>8.4</v>
          </cell>
          <cell r="C863">
            <v>7.6</v>
          </cell>
          <cell r="D863">
            <v>3.7</v>
          </cell>
          <cell r="E863">
            <v>0</v>
          </cell>
          <cell r="F863">
            <v>0</v>
          </cell>
          <cell r="G863">
            <v>48.7</v>
          </cell>
          <cell r="H863">
            <v>105.2</v>
          </cell>
          <cell r="I863">
            <v>51.3</v>
          </cell>
        </row>
        <row r="864">
          <cell r="A864" t="str">
            <v>Выращивание сахарной свеклы и семян сахарной свеклы</v>
          </cell>
          <cell r="B864">
            <v>8.4</v>
          </cell>
          <cell r="C864">
            <v>7.6</v>
          </cell>
          <cell r="D864">
            <v>3.7</v>
          </cell>
          <cell r="E864">
            <v>0</v>
          </cell>
          <cell r="F864">
            <v>0</v>
          </cell>
          <cell r="G864">
            <v>48.7</v>
          </cell>
          <cell r="H864">
            <v>105.2</v>
          </cell>
          <cell r="I864">
            <v>51.3</v>
          </cell>
        </row>
        <row r="865">
          <cell r="A865" t="str">
            <v>Выращивание сахарной свеклы</v>
          </cell>
          <cell r="B865">
            <v>8.4</v>
          </cell>
          <cell r="C865">
            <v>7.6</v>
          </cell>
          <cell r="D865">
            <v>3.7</v>
          </cell>
          <cell r="E865">
            <v>0</v>
          </cell>
          <cell r="F865">
            <v>0</v>
          </cell>
          <cell r="G865">
            <v>48.7</v>
          </cell>
          <cell r="H865">
            <v>105.2</v>
          </cell>
          <cell r="I865">
            <v>51.3</v>
          </cell>
        </row>
        <row r="866">
          <cell r="A866" t="str">
            <v>ОБРАБАТЫВАЮЩИЕ ПРОИЗВОДСТВА</v>
          </cell>
          <cell r="B866">
            <v>46.3</v>
          </cell>
          <cell r="C866">
            <v>23.7</v>
          </cell>
          <cell r="D866">
            <v>14.9</v>
          </cell>
          <cell r="E866">
            <v>1.1000000000000001</v>
          </cell>
          <cell r="F866">
            <v>84.7</v>
          </cell>
          <cell r="G866">
            <v>54.7</v>
          </cell>
          <cell r="H866">
            <v>158.5</v>
          </cell>
          <cell r="I866">
            <v>45.3</v>
          </cell>
        </row>
        <row r="867">
          <cell r="A867" t="str">
            <v>Производство пищевых продуктов</v>
          </cell>
          <cell r="B867">
            <v>46.3</v>
          </cell>
          <cell r="C867">
            <v>23.7</v>
          </cell>
          <cell r="D867">
            <v>14.9</v>
          </cell>
          <cell r="E867">
            <v>1.1000000000000001</v>
          </cell>
          <cell r="F867">
            <v>84.7</v>
          </cell>
          <cell r="G867">
            <v>54.7</v>
          </cell>
          <cell r="H867">
            <v>158.6</v>
          </cell>
          <cell r="I867">
            <v>45.3</v>
          </cell>
        </row>
        <row r="868">
          <cell r="A868" t="str">
            <v>Производство прочих пищевых продуктов</v>
          </cell>
          <cell r="B868">
            <v>46.3</v>
          </cell>
          <cell r="C868">
            <v>23.7</v>
          </cell>
          <cell r="D868">
            <v>14.9</v>
          </cell>
          <cell r="E868">
            <v>1.1000000000000001</v>
          </cell>
          <cell r="F868">
            <v>84.7</v>
          </cell>
          <cell r="G868">
            <v>54.7</v>
          </cell>
          <cell r="H868">
            <v>158.6</v>
          </cell>
          <cell r="I868">
            <v>45.3</v>
          </cell>
        </row>
        <row r="869">
          <cell r="A869" t="str">
            <v>Производство сахара</v>
          </cell>
          <cell r="B869">
            <v>46.3</v>
          </cell>
          <cell r="C869">
            <v>23.7</v>
          </cell>
          <cell r="D869">
            <v>14.9</v>
          </cell>
          <cell r="E869">
            <v>1.1000000000000001</v>
          </cell>
          <cell r="F869">
            <v>84.7</v>
          </cell>
          <cell r="G869">
            <v>54.7</v>
          </cell>
          <cell r="H869">
            <v>158.6</v>
          </cell>
          <cell r="I869">
            <v>45.3</v>
          </cell>
        </row>
        <row r="870">
          <cell r="A870" t="str">
            <v>Деятельность полиграфическая и копирование носителей информации</v>
          </cell>
          <cell r="B870">
            <v>0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100</v>
          </cell>
          <cell r="I870">
            <v>100</v>
          </cell>
        </row>
        <row r="871">
          <cell r="A871" t="str">
            <v>Деятельность полиграфическая и предоставление услуг в этой области</v>
          </cell>
          <cell r="B871">
            <v>0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100</v>
          </cell>
          <cell r="I871">
            <v>100</v>
          </cell>
        </row>
        <row r="872">
          <cell r="A872" t="str">
            <v>Прочие виды полиграфической деятельности</v>
          </cell>
          <cell r="B872">
            <v>0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100</v>
          </cell>
          <cell r="I872">
            <v>100</v>
          </cell>
        </row>
        <row r="873">
          <cell r="A873" t="str">
            <v>СТРОИТЕЛЬСТВО</v>
          </cell>
          <cell r="B873">
            <v>6.6</v>
          </cell>
          <cell r="C873">
            <v>6.6</v>
          </cell>
          <cell r="D873">
            <v>0</v>
          </cell>
          <cell r="E873">
            <v>0</v>
          </cell>
          <cell r="F873">
            <v>0</v>
          </cell>
          <cell r="G873">
            <v>49</v>
          </cell>
          <cell r="H873">
            <v>107</v>
          </cell>
          <cell r="I873">
            <v>51</v>
          </cell>
        </row>
        <row r="874">
          <cell r="A874" t="str">
            <v>Строительство инженерных сооружений</v>
          </cell>
          <cell r="B874">
            <v>6.6</v>
          </cell>
          <cell r="C874">
            <v>6.6</v>
          </cell>
          <cell r="D874">
            <v>0</v>
          </cell>
          <cell r="E874">
            <v>0</v>
          </cell>
          <cell r="F874">
            <v>0</v>
          </cell>
          <cell r="G874">
            <v>49</v>
          </cell>
          <cell r="H874">
            <v>107</v>
          </cell>
          <cell r="I874">
            <v>51</v>
          </cell>
        </row>
        <row r="875">
          <cell r="A875" t="str">
            <v>Строительство автомобильных и железных дорог</v>
          </cell>
          <cell r="B875">
            <v>6.6</v>
          </cell>
          <cell r="C875">
            <v>6.6</v>
          </cell>
          <cell r="D875">
            <v>0</v>
          </cell>
          <cell r="E875">
            <v>0</v>
          </cell>
          <cell r="F875">
            <v>0</v>
          </cell>
          <cell r="G875">
            <v>49</v>
          </cell>
          <cell r="H875">
            <v>107</v>
          </cell>
          <cell r="I875">
            <v>51</v>
          </cell>
        </row>
        <row r="876">
          <cell r="A876" t="str">
            <v>Строительство автомобильных дорог и автомагистралей</v>
          </cell>
          <cell r="B876">
            <v>6.6</v>
          </cell>
          <cell r="C876">
            <v>6.6</v>
          </cell>
          <cell r="D876">
            <v>0</v>
          </cell>
          <cell r="E876">
            <v>0</v>
          </cell>
          <cell r="F876">
            <v>0</v>
          </cell>
          <cell r="G876">
            <v>49</v>
          </cell>
          <cell r="H876">
            <v>107</v>
          </cell>
          <cell r="I876">
            <v>51</v>
          </cell>
        </row>
        <row r="877">
          <cell r="A877" t="str">
            <v>ТОРГОВЛЯ ОПТОВАЯ И РОЗНИЧНАЯ; РЕМОНТ АВТОТРАНСПОРТНЫХ СРЕДСТВ И МОТОЦИКЛОВ</v>
          </cell>
          <cell r="B877">
            <v>15.8</v>
          </cell>
          <cell r="C877">
            <v>15.5</v>
          </cell>
          <cell r="D877">
            <v>5</v>
          </cell>
          <cell r="E877">
            <v>2.1</v>
          </cell>
          <cell r="F877">
            <v>100</v>
          </cell>
          <cell r="G877">
            <v>53.3</v>
          </cell>
          <cell r="H877">
            <v>112.9</v>
          </cell>
          <cell r="I877">
            <v>46.7</v>
          </cell>
        </row>
        <row r="878">
          <cell r="A878" t="str">
            <v>Торговля розничная, кроме торговли автотранспортными средствами и мотоциклами</v>
          </cell>
          <cell r="B878">
            <v>15.8</v>
          </cell>
          <cell r="C878">
            <v>15.5</v>
          </cell>
          <cell r="D878">
            <v>5</v>
          </cell>
          <cell r="E878">
            <v>2.1</v>
          </cell>
          <cell r="F878">
            <v>100</v>
          </cell>
          <cell r="G878">
            <v>53.3</v>
          </cell>
          <cell r="H878">
            <v>112.9</v>
          </cell>
          <cell r="I878">
            <v>46.7</v>
          </cell>
        </row>
        <row r="879">
          <cell r="A879" t="str">
            <v>Торговля розничная в неспециализированных магазинах</v>
          </cell>
          <cell r="B879">
            <v>15.8</v>
          </cell>
          <cell r="C879">
            <v>15.5</v>
          </cell>
          <cell r="D879">
            <v>5</v>
          </cell>
          <cell r="E879">
            <v>2.1</v>
          </cell>
          <cell r="F879">
            <v>100</v>
          </cell>
          <cell r="G879">
            <v>53.3</v>
          </cell>
          <cell r="H879">
            <v>112.9</v>
          </cell>
          <cell r="I879">
            <v>46.7</v>
          </cell>
        </row>
        <row r="880">
          <cell r="A880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880">
            <v>15.8</v>
          </cell>
          <cell r="C880">
            <v>15.5</v>
          </cell>
          <cell r="D880">
            <v>5</v>
          </cell>
          <cell r="E880">
            <v>2.1</v>
          </cell>
          <cell r="F880">
            <v>100</v>
          </cell>
          <cell r="G880">
            <v>53.3</v>
          </cell>
          <cell r="H880">
            <v>112.9</v>
          </cell>
          <cell r="I880">
            <v>46.7</v>
          </cell>
        </row>
        <row r="881">
          <cell r="A881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881">
            <v>15.8</v>
          </cell>
          <cell r="C881">
            <v>15.5</v>
          </cell>
          <cell r="D881">
            <v>5</v>
          </cell>
          <cell r="E881">
            <v>2.1</v>
          </cell>
          <cell r="F881">
            <v>100</v>
          </cell>
          <cell r="G881">
            <v>53.3</v>
          </cell>
          <cell r="H881">
            <v>112.9</v>
          </cell>
          <cell r="I881">
            <v>46.7</v>
          </cell>
        </row>
        <row r="882">
          <cell r="A882" t="str">
            <v>ТРАНСПОРТИРОВКА И ХРАНЕНИЕ</v>
          </cell>
          <cell r="B882">
            <v>0</v>
          </cell>
          <cell r="C882">
            <v>0</v>
          </cell>
          <cell r="D882">
            <v>2.5</v>
          </cell>
          <cell r="E882">
            <v>0</v>
          </cell>
          <cell r="F882">
            <v>0</v>
          </cell>
          <cell r="G882">
            <v>20.3</v>
          </cell>
          <cell r="H882">
            <v>97.5</v>
          </cell>
          <cell r="I882">
            <v>79.7</v>
          </cell>
        </row>
        <row r="883">
          <cell r="A883" t="str">
            <v>Деятельность сухопутного и трубопроводного транспорта</v>
          </cell>
          <cell r="B883">
            <v>0</v>
          </cell>
          <cell r="C883">
            <v>0</v>
          </cell>
          <cell r="D883">
            <v>2.5</v>
          </cell>
          <cell r="E883">
            <v>0</v>
          </cell>
          <cell r="F883">
            <v>0</v>
          </cell>
          <cell r="G883">
            <v>20.3</v>
          </cell>
          <cell r="H883">
            <v>97.5</v>
          </cell>
          <cell r="I883">
            <v>79.7</v>
          </cell>
        </row>
        <row r="884">
          <cell r="A884" t="str">
            <v>Деятельность железнодорожного транспорта: междугородные и международные пассажирские перевозки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8.1999999999999993</v>
          </cell>
          <cell r="H884">
            <v>100</v>
          </cell>
          <cell r="I884">
            <v>91.8</v>
          </cell>
        </row>
        <row r="885">
          <cell r="A885" t="str">
            <v>Деятельность железнодорожного транспорта: междугородные и международные пассажирские перевозки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8.1999999999999993</v>
          </cell>
          <cell r="H885">
            <v>100</v>
          </cell>
          <cell r="I885">
            <v>91.8</v>
          </cell>
        </row>
        <row r="886">
          <cell r="A886" t="str">
            <v>Перевозка пассажиров железнодорожным транспортом в междугородном сообщении</v>
          </cell>
          <cell r="B886">
            <v>0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8.1999999999999993</v>
          </cell>
          <cell r="H886">
            <v>100</v>
          </cell>
          <cell r="I886">
            <v>91.8</v>
          </cell>
        </row>
        <row r="887">
          <cell r="A887" t="str">
            <v>Перевозка пассажиров железнодорожным транспортом в междугородном сообщении в регулируемом секторе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8.1999999999999993</v>
          </cell>
          <cell r="H887">
            <v>100</v>
          </cell>
          <cell r="I887">
            <v>91.8</v>
          </cell>
        </row>
        <row r="888">
          <cell r="A888" t="str">
            <v>Деятельность трубопроводного транспорта</v>
          </cell>
          <cell r="B888">
            <v>0</v>
          </cell>
          <cell r="C888">
            <v>0</v>
          </cell>
          <cell r="D888">
            <v>2.5</v>
          </cell>
          <cell r="E888">
            <v>0</v>
          </cell>
          <cell r="F888">
            <v>0</v>
          </cell>
          <cell r="G888">
            <v>20.6</v>
          </cell>
          <cell r="H888">
            <v>97.5</v>
          </cell>
          <cell r="I888">
            <v>79.400000000000006</v>
          </cell>
        </row>
        <row r="889">
          <cell r="A889" t="str">
            <v>Деятельность трубопроводного транспорта</v>
          </cell>
          <cell r="B889">
            <v>0</v>
          </cell>
          <cell r="C889">
            <v>0</v>
          </cell>
          <cell r="D889">
            <v>2.5</v>
          </cell>
          <cell r="E889">
            <v>0</v>
          </cell>
          <cell r="F889">
            <v>0</v>
          </cell>
          <cell r="G889">
            <v>20.6</v>
          </cell>
          <cell r="H889">
            <v>97.5</v>
          </cell>
          <cell r="I889">
            <v>79.400000000000006</v>
          </cell>
        </row>
        <row r="890">
          <cell r="A890" t="str">
            <v>Транспортирование по трубопроводам нефти и нефтепродуктов</v>
          </cell>
          <cell r="B890">
            <v>0</v>
          </cell>
          <cell r="C890">
            <v>0</v>
          </cell>
          <cell r="D890">
            <v>2.5</v>
          </cell>
          <cell r="E890">
            <v>0</v>
          </cell>
          <cell r="F890">
            <v>0</v>
          </cell>
          <cell r="G890">
            <v>20.6</v>
          </cell>
          <cell r="H890">
            <v>97.5</v>
          </cell>
          <cell r="I890">
            <v>79.400000000000006</v>
          </cell>
        </row>
        <row r="891">
          <cell r="A891" t="str">
            <v>Транспортирование по трубопроводам нефти</v>
          </cell>
          <cell r="B891">
            <v>0</v>
          </cell>
          <cell r="C891">
            <v>0</v>
          </cell>
          <cell r="D891">
            <v>2.5</v>
          </cell>
          <cell r="E891">
            <v>0</v>
          </cell>
          <cell r="F891">
            <v>0</v>
          </cell>
          <cell r="G891">
            <v>20.6</v>
          </cell>
          <cell r="H891">
            <v>97.5</v>
          </cell>
          <cell r="I891">
            <v>79.400000000000006</v>
          </cell>
        </row>
        <row r="892">
          <cell r="A892" t="str">
            <v>ДЕЯТЕЛЬНОСТЬ В ОБЛАСТИ ИНФОРМАЦИИ И СВЯЗИ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100</v>
          </cell>
          <cell r="G892">
            <v>5.5</v>
          </cell>
          <cell r="H892">
            <v>100</v>
          </cell>
          <cell r="I892">
            <v>94.5</v>
          </cell>
        </row>
        <row r="893">
          <cell r="A893" t="str">
            <v>Деятельность в сфере телекоммуникаций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100</v>
          </cell>
          <cell r="G893">
            <v>5.5</v>
          </cell>
          <cell r="H893">
            <v>100</v>
          </cell>
          <cell r="I893">
            <v>94.5</v>
          </cell>
        </row>
        <row r="894">
          <cell r="A894" t="str">
            <v>Деятельность в области связи на базе проводных технологий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100</v>
          </cell>
          <cell r="G894">
            <v>5.5</v>
          </cell>
          <cell r="H894">
            <v>100</v>
          </cell>
          <cell r="I894">
            <v>94.5</v>
          </cell>
        </row>
        <row r="895">
          <cell r="A895" t="str">
            <v>Деятельность в области связи на базе проводных технологий</v>
          </cell>
          <cell r="B895">
            <v>0</v>
          </cell>
          <cell r="C895">
            <v>0</v>
          </cell>
          <cell r="D895">
            <v>0</v>
          </cell>
          <cell r="E895">
            <v>0</v>
          </cell>
          <cell r="F895">
            <v>100</v>
          </cell>
          <cell r="G895">
            <v>5.5</v>
          </cell>
          <cell r="H895">
            <v>100</v>
          </cell>
          <cell r="I895">
            <v>94.5</v>
          </cell>
        </row>
        <row r="896">
          <cell r="A896" t="str">
            <v>Деятельность по предоставлению услуг телефонной связи</v>
          </cell>
          <cell r="B896">
            <v>0</v>
          </cell>
          <cell r="C896">
            <v>0</v>
          </cell>
          <cell r="D896">
            <v>0</v>
          </cell>
          <cell r="E896">
            <v>0</v>
          </cell>
          <cell r="F896">
            <v>100</v>
          </cell>
          <cell r="G896">
            <v>5.5</v>
          </cell>
          <cell r="H896">
            <v>100</v>
          </cell>
          <cell r="I896">
            <v>94.5</v>
          </cell>
        </row>
        <row r="897">
          <cell r="A897" t="str">
            <v>ДЕЯТЕЛЬНОСТЬ АДМИНИСТРАТИВНАЯ И СОПУТСТВУЮЩИЕ ДОПОЛНИТЕЛЬНЫЕ УСЛУГИ</v>
          </cell>
          <cell r="B897">
            <v>37.4</v>
          </cell>
          <cell r="C897">
            <v>4.0999999999999996</v>
          </cell>
          <cell r="D897">
            <v>16.100000000000001</v>
          </cell>
          <cell r="E897">
            <v>15.6</v>
          </cell>
          <cell r="F897">
            <v>100</v>
          </cell>
          <cell r="G897">
            <v>9</v>
          </cell>
          <cell r="H897">
            <v>134</v>
          </cell>
          <cell r="I897">
            <v>91</v>
          </cell>
        </row>
        <row r="898">
          <cell r="A898" t="str">
            <v>Деятельность по обеспечению безопасности и проведению расследований</v>
          </cell>
          <cell r="B898">
            <v>37.4</v>
          </cell>
          <cell r="C898">
            <v>4.0999999999999996</v>
          </cell>
          <cell r="D898">
            <v>16.100000000000001</v>
          </cell>
          <cell r="E898">
            <v>15.6</v>
          </cell>
          <cell r="F898">
            <v>100</v>
          </cell>
          <cell r="G898">
            <v>9</v>
          </cell>
          <cell r="H898">
            <v>134</v>
          </cell>
          <cell r="I898">
            <v>91</v>
          </cell>
        </row>
        <row r="899">
          <cell r="A899" t="str">
            <v>Деятельность частных охранных служб</v>
          </cell>
          <cell r="B899">
            <v>37.4</v>
          </cell>
          <cell r="C899">
            <v>4.0999999999999996</v>
          </cell>
          <cell r="D899">
            <v>16.100000000000001</v>
          </cell>
          <cell r="E899">
            <v>15.6</v>
          </cell>
          <cell r="F899">
            <v>100</v>
          </cell>
          <cell r="G899">
            <v>9</v>
          </cell>
          <cell r="H899">
            <v>134</v>
          </cell>
          <cell r="I899">
            <v>91</v>
          </cell>
        </row>
        <row r="900">
          <cell r="A900" t="str">
            <v>Деятельность частных охранных служб</v>
          </cell>
          <cell r="B900">
            <v>37.4</v>
          </cell>
          <cell r="C900">
            <v>4.0999999999999996</v>
          </cell>
          <cell r="D900">
            <v>16.100000000000001</v>
          </cell>
          <cell r="E900">
            <v>15.6</v>
          </cell>
          <cell r="F900">
            <v>100</v>
          </cell>
          <cell r="G900">
            <v>9</v>
          </cell>
          <cell r="H900">
            <v>134</v>
          </cell>
          <cell r="I900">
            <v>91</v>
          </cell>
        </row>
        <row r="901">
          <cell r="A901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901">
            <v>0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8.1999999999999993</v>
          </cell>
          <cell r="H901">
            <v>100</v>
          </cell>
          <cell r="I901">
            <v>91.8</v>
          </cell>
        </row>
        <row r="902">
          <cell r="A902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902">
            <v>46.3</v>
          </cell>
          <cell r="C902">
            <v>23.7</v>
          </cell>
          <cell r="D902">
            <v>14.9</v>
          </cell>
          <cell r="E902">
            <v>1.1000000000000001</v>
          </cell>
          <cell r="F902">
            <v>84.7</v>
          </cell>
          <cell r="G902">
            <v>54.7</v>
          </cell>
          <cell r="H902">
            <v>158.5</v>
          </cell>
          <cell r="I902">
            <v>45.3</v>
          </cell>
        </row>
        <row r="903">
          <cell r="A903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903">
            <v>17</v>
          </cell>
          <cell r="C903">
            <v>11.2</v>
          </cell>
          <cell r="D903">
            <v>5.3</v>
          </cell>
          <cell r="E903">
            <v>0.8</v>
          </cell>
          <cell r="F903">
            <v>87.1</v>
          </cell>
          <cell r="G903">
            <v>45</v>
          </cell>
          <cell r="H903">
            <v>114</v>
          </cell>
          <cell r="I903">
            <v>55</v>
          </cell>
        </row>
        <row r="904">
          <cell r="A904" t="str">
            <v>Платные услуги населению</v>
          </cell>
          <cell r="B904">
            <v>0.8</v>
          </cell>
          <cell r="C904">
            <v>0.1</v>
          </cell>
          <cell r="D904">
            <v>0.3</v>
          </cell>
          <cell r="E904">
            <v>0.3</v>
          </cell>
          <cell r="F904">
            <v>100</v>
          </cell>
          <cell r="G904">
            <v>6.6</v>
          </cell>
          <cell r="H904">
            <v>100.5</v>
          </cell>
          <cell r="I904">
            <v>93.4</v>
          </cell>
        </row>
        <row r="905">
          <cell r="A905" t="str">
            <v>Промышленное производство (промышленность)</v>
          </cell>
          <cell r="B905">
            <v>46.3</v>
          </cell>
          <cell r="C905">
            <v>23.7</v>
          </cell>
          <cell r="D905">
            <v>14.9</v>
          </cell>
          <cell r="E905">
            <v>1.1000000000000001</v>
          </cell>
          <cell r="F905">
            <v>84.7</v>
          </cell>
          <cell r="G905">
            <v>54.7</v>
          </cell>
          <cell r="H905">
            <v>158.5</v>
          </cell>
          <cell r="I905">
            <v>45.3</v>
          </cell>
        </row>
        <row r="906">
          <cell r="A906" t="str">
            <v>Сельское хозяйство     01.1+01.2+01.3+01.4+01.5</v>
          </cell>
          <cell r="B906">
            <v>10</v>
          </cell>
          <cell r="C906">
            <v>8.1999999999999993</v>
          </cell>
          <cell r="D906">
            <v>3.8</v>
          </cell>
          <cell r="E906">
            <v>0.8</v>
          </cell>
          <cell r="F906">
            <v>87.6</v>
          </cell>
          <cell r="G906">
            <v>42.8</v>
          </cell>
          <cell r="H906">
            <v>106.9</v>
          </cell>
          <cell r="I906">
            <v>57.2</v>
          </cell>
        </row>
        <row r="907">
          <cell r="A907" t="str">
            <v>Растениеводство          01.1+01.2+01.3</v>
          </cell>
          <cell r="B907">
            <v>10</v>
          </cell>
          <cell r="C907">
            <v>8.1999999999999993</v>
          </cell>
          <cell r="D907">
            <v>3.8</v>
          </cell>
          <cell r="E907">
            <v>0.8</v>
          </cell>
          <cell r="F907">
            <v>87.6</v>
          </cell>
          <cell r="G907">
            <v>42.8</v>
          </cell>
          <cell r="H907">
            <v>106.9</v>
          </cell>
          <cell r="I907">
            <v>57.2</v>
          </cell>
        </row>
        <row r="908">
          <cell r="A908" t="str">
            <v>Деятельность в сфере туризма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8.1999999999999993</v>
          </cell>
          <cell r="H908">
            <v>100</v>
          </cell>
          <cell r="I908">
            <v>91.8</v>
          </cell>
        </row>
        <row r="909">
          <cell r="A909" t="str">
            <v>Конышевский район</v>
          </cell>
        </row>
        <row r="910">
          <cell r="A910" t="str">
            <v>Всего по обследуемым видам экономической деятельности</v>
          </cell>
          <cell r="B910">
            <v>10.5</v>
          </cell>
          <cell r="C910">
            <v>9.1999999999999993</v>
          </cell>
          <cell r="D910">
            <v>1.3</v>
          </cell>
          <cell r="E910">
            <v>1.3</v>
          </cell>
          <cell r="F910">
            <v>100</v>
          </cell>
          <cell r="G910">
            <v>45.8</v>
          </cell>
          <cell r="H910">
            <v>110.2</v>
          </cell>
          <cell r="I910">
            <v>54.2</v>
          </cell>
        </row>
        <row r="911">
          <cell r="A911" t="str">
            <v>СЕЛЬСКОЕ, ЛЕСНОЕ ХОЗЯЙСТВО, ОХОТА, РЫБОЛОВСТВО И РЫБОВОДСТВО</v>
          </cell>
          <cell r="B911">
            <v>3.5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25.3</v>
          </cell>
          <cell r="H911">
            <v>103.6</v>
          </cell>
          <cell r="I911">
            <v>74.7</v>
          </cell>
        </row>
        <row r="912">
          <cell r="A912" t="str">
            <v>Растениеводство и животноводство, охота и предоставление соответствующих услуг в этих областях</v>
          </cell>
          <cell r="B912">
            <v>3.5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25.3</v>
          </cell>
          <cell r="H912">
            <v>103.6</v>
          </cell>
          <cell r="I912">
            <v>74.7</v>
          </cell>
        </row>
        <row r="913">
          <cell r="A913" t="str">
            <v>Выращивание однолетних культур</v>
          </cell>
          <cell r="B913">
            <v>3.5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25.3</v>
          </cell>
          <cell r="H913">
            <v>103.6</v>
          </cell>
          <cell r="I913">
            <v>74.7</v>
          </cell>
        </row>
        <row r="914">
          <cell r="A914" t="str">
            <v>Выращивание зерновых (кроме риса), зернобобовых культур и семян масличных культур</v>
          </cell>
          <cell r="B914">
            <v>3.5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25.3</v>
          </cell>
          <cell r="H914">
            <v>103.6</v>
          </cell>
          <cell r="I914">
            <v>74.7</v>
          </cell>
        </row>
        <row r="915">
          <cell r="A915" t="str">
            <v>Выращивание зерновых культур</v>
          </cell>
          <cell r="B915">
            <v>3.5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25.3</v>
          </cell>
          <cell r="H915">
            <v>103.6</v>
          </cell>
          <cell r="I915">
            <v>74.7</v>
          </cell>
        </row>
        <row r="916">
          <cell r="A916" t="str">
            <v>ТОРГОВЛЯ ОПТОВАЯ И РОЗНИЧНАЯ; РЕМОНТ АВТОТРАНСПОРТНЫХ СРЕДСТВ И МОТОЦИКЛОВ</v>
          </cell>
          <cell r="B916">
            <v>14.8</v>
          </cell>
          <cell r="C916">
            <v>14.8</v>
          </cell>
          <cell r="D916">
            <v>2.2000000000000002</v>
          </cell>
          <cell r="E916">
            <v>2.2000000000000002</v>
          </cell>
          <cell r="F916">
            <v>100</v>
          </cell>
          <cell r="G916">
            <v>57.8</v>
          </cell>
          <cell r="H916">
            <v>114.7</v>
          </cell>
          <cell r="I916">
            <v>42.2</v>
          </cell>
        </row>
        <row r="917">
          <cell r="A917" t="str">
            <v>Торговля розничная, кроме торговли автотранспортными средствами и мотоциклами</v>
          </cell>
          <cell r="B917">
            <v>14.8</v>
          </cell>
          <cell r="C917">
            <v>14.8</v>
          </cell>
          <cell r="D917">
            <v>2.2000000000000002</v>
          </cell>
          <cell r="E917">
            <v>2.2000000000000002</v>
          </cell>
          <cell r="F917">
            <v>100</v>
          </cell>
          <cell r="G917">
            <v>57.8</v>
          </cell>
          <cell r="H917">
            <v>114.7</v>
          </cell>
          <cell r="I917">
            <v>42.2</v>
          </cell>
        </row>
        <row r="918">
          <cell r="A918" t="str">
            <v>Торговля розничная в неспециализированных магазинах</v>
          </cell>
          <cell r="B918">
            <v>14.8</v>
          </cell>
          <cell r="C918">
            <v>14.8</v>
          </cell>
          <cell r="D918">
            <v>2.2000000000000002</v>
          </cell>
          <cell r="E918">
            <v>2.2000000000000002</v>
          </cell>
          <cell r="F918">
            <v>100</v>
          </cell>
          <cell r="G918">
            <v>57.8</v>
          </cell>
          <cell r="H918">
            <v>114.7</v>
          </cell>
          <cell r="I918">
            <v>42.2</v>
          </cell>
        </row>
        <row r="919">
          <cell r="A919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919">
            <v>14.8</v>
          </cell>
          <cell r="C919">
            <v>14.8</v>
          </cell>
          <cell r="D919">
            <v>2.2000000000000002</v>
          </cell>
          <cell r="E919">
            <v>2.2000000000000002</v>
          </cell>
          <cell r="F919">
            <v>100</v>
          </cell>
          <cell r="G919">
            <v>57.8</v>
          </cell>
          <cell r="H919">
            <v>114.7</v>
          </cell>
          <cell r="I919">
            <v>42.2</v>
          </cell>
        </row>
        <row r="920">
          <cell r="A920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920">
            <v>14.8</v>
          </cell>
          <cell r="C920">
            <v>14.8</v>
          </cell>
          <cell r="D920">
            <v>2.2000000000000002</v>
          </cell>
          <cell r="E920">
            <v>2.2000000000000002</v>
          </cell>
          <cell r="F920">
            <v>100</v>
          </cell>
          <cell r="G920">
            <v>57.8</v>
          </cell>
          <cell r="H920">
            <v>114.7</v>
          </cell>
          <cell r="I920">
            <v>42.2</v>
          </cell>
        </row>
        <row r="921">
          <cell r="A921" t="str">
            <v>ДЕЯТЕЛЬНОСТЬ ПО ОПЕРАЦИЯМ С НЕДВИЖИМЫМ ИМУЩЕСТВОМ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42.4</v>
          </cell>
          <cell r="H921">
            <v>100</v>
          </cell>
          <cell r="I921">
            <v>57.6</v>
          </cell>
        </row>
        <row r="922">
          <cell r="A922" t="str">
            <v>Операции с недвижимым имуществом</v>
          </cell>
          <cell r="B922">
            <v>0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42.4</v>
          </cell>
          <cell r="H922">
            <v>100</v>
          </cell>
          <cell r="I922">
            <v>57.6</v>
          </cell>
        </row>
        <row r="923">
          <cell r="A923" t="str">
            <v>Аренда и управление собственным или арендованным недвижимым имуществом</v>
          </cell>
          <cell r="B923">
            <v>0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42.4</v>
          </cell>
          <cell r="H923">
            <v>100</v>
          </cell>
          <cell r="I923">
            <v>57.6</v>
          </cell>
        </row>
        <row r="924">
          <cell r="A924" t="str">
            <v>Аренда и управление собственным или арендованным недвижимым имуществом</v>
          </cell>
          <cell r="B924">
            <v>0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42.4</v>
          </cell>
          <cell r="H924">
            <v>100</v>
          </cell>
          <cell r="I924">
            <v>57.6</v>
          </cell>
        </row>
        <row r="925">
          <cell r="A925" t="str">
            <v>Аренда и управление собственным или арендованным нежилым недвижимым имуществом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42.4</v>
          </cell>
          <cell r="H925">
            <v>100</v>
          </cell>
          <cell r="I925">
            <v>57.6</v>
          </cell>
        </row>
        <row r="926">
          <cell r="A926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926">
            <v>3.5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25.3</v>
          </cell>
          <cell r="H926">
            <v>103.6</v>
          </cell>
          <cell r="I926">
            <v>74.7</v>
          </cell>
        </row>
        <row r="927">
          <cell r="A927" t="str">
            <v>Платные услуги населению</v>
          </cell>
          <cell r="B927">
            <v>0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42.4</v>
          </cell>
          <cell r="H927">
            <v>100</v>
          </cell>
          <cell r="I927">
            <v>57.6</v>
          </cell>
        </row>
        <row r="928">
          <cell r="A928" t="str">
            <v>Сельское хозяйство     01.1+01.2+01.3+01.4+01.5</v>
          </cell>
          <cell r="B928">
            <v>3.5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25.3</v>
          </cell>
          <cell r="H928">
            <v>103.6</v>
          </cell>
          <cell r="I928">
            <v>74.7</v>
          </cell>
        </row>
        <row r="929">
          <cell r="A929" t="str">
            <v>Растениеводство          01.1+01.2+01.3</v>
          </cell>
          <cell r="B929">
            <v>3.5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25.3</v>
          </cell>
          <cell r="H929">
            <v>103.6</v>
          </cell>
          <cell r="I929">
            <v>74.7</v>
          </cell>
        </row>
        <row r="930">
          <cell r="A930" t="str">
            <v>Кореневский район</v>
          </cell>
        </row>
        <row r="931">
          <cell r="A931" t="str">
            <v>Всего по обследуемым видам экономической деятельности</v>
          </cell>
          <cell r="B931">
            <v>12.3</v>
          </cell>
          <cell r="C931">
            <v>11.5</v>
          </cell>
          <cell r="D931">
            <v>4.3</v>
          </cell>
          <cell r="E931">
            <v>0</v>
          </cell>
          <cell r="F931">
            <v>100</v>
          </cell>
          <cell r="G931">
            <v>59.1</v>
          </cell>
          <cell r="H931">
            <v>109.2</v>
          </cell>
          <cell r="I931">
            <v>40.9</v>
          </cell>
        </row>
        <row r="932">
          <cell r="A932" t="str">
            <v>СЕЛЬСКОЕ, ЛЕСНОЕ ХОЗЯЙСТВО, ОХОТА, РЫБОЛОВСТВО И РЫБОВОДСТВО</v>
          </cell>
          <cell r="B932">
            <v>12</v>
          </cell>
          <cell r="C932">
            <v>11.2</v>
          </cell>
          <cell r="D932">
            <v>4.4000000000000004</v>
          </cell>
          <cell r="E932">
            <v>0</v>
          </cell>
          <cell r="F932">
            <v>0</v>
          </cell>
          <cell r="G932">
            <v>60.1</v>
          </cell>
          <cell r="H932">
            <v>108.6</v>
          </cell>
          <cell r="I932">
            <v>39.9</v>
          </cell>
        </row>
        <row r="933">
          <cell r="A933" t="str">
            <v>Растениеводство и животноводство, охота и предоставление соответствующих услуг в этих областях</v>
          </cell>
          <cell r="B933">
            <v>12</v>
          </cell>
          <cell r="C933">
            <v>11.2</v>
          </cell>
          <cell r="D933">
            <v>4.4000000000000004</v>
          </cell>
          <cell r="E933">
            <v>0</v>
          </cell>
          <cell r="F933">
            <v>0</v>
          </cell>
          <cell r="G933">
            <v>60.1</v>
          </cell>
          <cell r="H933">
            <v>108.6</v>
          </cell>
          <cell r="I933">
            <v>39.9</v>
          </cell>
        </row>
        <row r="934">
          <cell r="A934" t="str">
            <v>Выращивание однолетних культур</v>
          </cell>
          <cell r="B934">
            <v>16.399999999999999</v>
          </cell>
          <cell r="C934">
            <v>15</v>
          </cell>
          <cell r="D934">
            <v>5.6</v>
          </cell>
          <cell r="E934">
            <v>0</v>
          </cell>
          <cell r="F934">
            <v>0</v>
          </cell>
          <cell r="G934">
            <v>55</v>
          </cell>
          <cell r="H934">
            <v>113</v>
          </cell>
          <cell r="I934">
            <v>45</v>
          </cell>
        </row>
        <row r="935">
          <cell r="A935" t="str">
            <v>Выращивание зерновых (кроме риса), зернобобовых культур и семян масличных культур</v>
          </cell>
          <cell r="B935">
            <v>6.3</v>
          </cell>
          <cell r="C935">
            <v>1.9</v>
          </cell>
          <cell r="D935">
            <v>9.1999999999999993</v>
          </cell>
          <cell r="E935">
            <v>0</v>
          </cell>
          <cell r="F935">
            <v>0</v>
          </cell>
          <cell r="G935">
            <v>40</v>
          </cell>
          <cell r="H935">
            <v>97</v>
          </cell>
          <cell r="I935">
            <v>60</v>
          </cell>
        </row>
        <row r="936">
          <cell r="A936" t="str">
            <v>Выращивание зерновых культур</v>
          </cell>
          <cell r="B936">
            <v>6.3</v>
          </cell>
          <cell r="C936">
            <v>1.9</v>
          </cell>
          <cell r="D936">
            <v>9.1999999999999993</v>
          </cell>
          <cell r="E936">
            <v>0</v>
          </cell>
          <cell r="F936">
            <v>0</v>
          </cell>
          <cell r="G936">
            <v>40</v>
          </cell>
          <cell r="H936">
            <v>97</v>
          </cell>
          <cell r="I936">
            <v>60</v>
          </cell>
        </row>
        <row r="937">
          <cell r="A937" t="str">
            <v>Выращивание овощей, бахчевых, корнеплодных и клубнеплодных культур, грибов и трюфелей</v>
          </cell>
          <cell r="B937">
            <v>20.8</v>
          </cell>
          <cell r="C937">
            <v>20.8</v>
          </cell>
          <cell r="D937">
            <v>3.6</v>
          </cell>
          <cell r="E937">
            <v>0</v>
          </cell>
          <cell r="F937">
            <v>0</v>
          </cell>
          <cell r="G937">
            <v>61.7</v>
          </cell>
          <cell r="H937">
            <v>121.8</v>
          </cell>
          <cell r="I937">
            <v>38.299999999999997</v>
          </cell>
        </row>
        <row r="938">
          <cell r="A938" t="str">
            <v>Выращивание столовых корнеплодных и клубнеплодных культур с высоким содержанием крахмала или инулина</v>
          </cell>
          <cell r="B938">
            <v>20.8</v>
          </cell>
          <cell r="C938">
            <v>20.8</v>
          </cell>
          <cell r="D938">
            <v>3.6</v>
          </cell>
          <cell r="E938">
            <v>0</v>
          </cell>
          <cell r="F938">
            <v>0</v>
          </cell>
          <cell r="G938">
            <v>61.7</v>
          </cell>
          <cell r="H938">
            <v>121.8</v>
          </cell>
          <cell r="I938">
            <v>38.299999999999997</v>
          </cell>
        </row>
        <row r="939">
          <cell r="A939" t="str">
            <v>Животноводство</v>
          </cell>
          <cell r="B939">
            <v>4.7</v>
          </cell>
          <cell r="C939">
            <v>4.7</v>
          </cell>
          <cell r="D939">
            <v>2.7</v>
          </cell>
          <cell r="E939">
            <v>0</v>
          </cell>
          <cell r="F939">
            <v>0</v>
          </cell>
          <cell r="G939">
            <v>68.7</v>
          </cell>
          <cell r="H939">
            <v>102</v>
          </cell>
          <cell r="I939">
            <v>31.3</v>
          </cell>
        </row>
        <row r="940">
          <cell r="A940" t="str">
            <v>Разведение свиней</v>
          </cell>
          <cell r="B940">
            <v>4.7</v>
          </cell>
          <cell r="C940">
            <v>4.7</v>
          </cell>
          <cell r="D940">
            <v>2.7</v>
          </cell>
          <cell r="E940">
            <v>0</v>
          </cell>
          <cell r="F940">
            <v>0</v>
          </cell>
          <cell r="G940">
            <v>68.7</v>
          </cell>
          <cell r="H940">
            <v>102</v>
          </cell>
          <cell r="I940">
            <v>31.3</v>
          </cell>
        </row>
        <row r="941">
          <cell r="A941" t="str">
            <v>ОБРАБАТЫВАЮЩИЕ ПРОИЗВОДСТВА</v>
          </cell>
          <cell r="B941">
            <v>22.9</v>
          </cell>
          <cell r="C941">
            <v>22.9</v>
          </cell>
          <cell r="D941">
            <v>2.1</v>
          </cell>
          <cell r="E941">
            <v>0</v>
          </cell>
          <cell r="F941">
            <v>0</v>
          </cell>
          <cell r="G941">
            <v>37.4</v>
          </cell>
          <cell r="H941">
            <v>127</v>
          </cell>
          <cell r="I941">
            <v>62.6</v>
          </cell>
        </row>
        <row r="942">
          <cell r="A942" t="str">
            <v>Производство электрического оборудования</v>
          </cell>
          <cell r="B942">
            <v>22.9</v>
          </cell>
          <cell r="C942">
            <v>22.9</v>
          </cell>
          <cell r="D942">
            <v>2.1</v>
          </cell>
          <cell r="E942">
            <v>0</v>
          </cell>
          <cell r="F942">
            <v>0</v>
          </cell>
          <cell r="G942">
            <v>37.4</v>
          </cell>
          <cell r="H942">
            <v>127</v>
          </cell>
          <cell r="I942">
            <v>62.6</v>
          </cell>
        </row>
        <row r="943">
          <cell r="A943" t="str">
            <v>Производство электродвигателей, генераторов, трансформаторов и распределительных устройств, а также контрольно-измерительной аппаратуры</v>
          </cell>
          <cell r="B943">
            <v>22.9</v>
          </cell>
          <cell r="C943">
            <v>22.9</v>
          </cell>
          <cell r="D943">
            <v>2.1</v>
          </cell>
          <cell r="E943">
            <v>0</v>
          </cell>
          <cell r="F943">
            <v>0</v>
          </cell>
          <cell r="G943">
            <v>37.4</v>
          </cell>
          <cell r="H943">
            <v>127</v>
          </cell>
          <cell r="I943">
            <v>62.6</v>
          </cell>
        </row>
        <row r="944">
          <cell r="A944" t="str">
            <v>Производство электрической распределительной и регулирующей аппаратуры</v>
          </cell>
          <cell r="B944">
            <v>22.9</v>
          </cell>
          <cell r="C944">
            <v>22.9</v>
          </cell>
          <cell r="D944">
            <v>2.1</v>
          </cell>
          <cell r="E944">
            <v>0</v>
          </cell>
          <cell r="F944">
            <v>0</v>
          </cell>
          <cell r="G944">
            <v>37.4</v>
          </cell>
          <cell r="H944">
            <v>127</v>
          </cell>
          <cell r="I944">
            <v>62.6</v>
          </cell>
        </row>
        <row r="945">
          <cell r="A945" t="str">
            <v>ВОДОСНАБЖЕНИЕ; ВОДООТВЕДЕНИЕ, ОРГАНИЗАЦИЯ СБОРА И УТИЛИЗАЦИИ ОТХОДОВ, ДЕЯТЕЛЬНОСТЬ ПО ЛИКВИДАЦИИ ЗАГРЯЗНЕНИЙ</v>
          </cell>
          <cell r="B945">
            <v>0.3</v>
          </cell>
          <cell r="C945">
            <v>0.3</v>
          </cell>
          <cell r="D945">
            <v>0</v>
          </cell>
          <cell r="E945">
            <v>0</v>
          </cell>
          <cell r="F945">
            <v>0</v>
          </cell>
          <cell r="G945">
            <v>54.1</v>
          </cell>
          <cell r="H945">
            <v>100.3</v>
          </cell>
          <cell r="I945">
            <v>45.9</v>
          </cell>
        </row>
        <row r="946">
          <cell r="A946" t="str">
            <v>Забор, очистка и распределение воды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60.2</v>
          </cell>
          <cell r="H946">
            <v>100</v>
          </cell>
          <cell r="I946">
            <v>39.799999999999997</v>
          </cell>
        </row>
        <row r="947">
          <cell r="A947" t="str">
            <v>Забор, очистка и распределение воды</v>
          </cell>
          <cell r="B947">
            <v>0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60.2</v>
          </cell>
          <cell r="H947">
            <v>100</v>
          </cell>
          <cell r="I947">
            <v>39.799999999999997</v>
          </cell>
        </row>
        <row r="948">
          <cell r="A948" t="str">
            <v>Забор, очистка и распределение воды</v>
          </cell>
          <cell r="B948">
            <v>0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60.2</v>
          </cell>
          <cell r="H948">
            <v>100</v>
          </cell>
          <cell r="I948">
            <v>39.799999999999997</v>
          </cell>
        </row>
        <row r="949">
          <cell r="A949" t="str">
            <v>Распределение воды для питьевых и промышленных нужд</v>
          </cell>
          <cell r="B949">
            <v>0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60.2</v>
          </cell>
          <cell r="H949">
            <v>100</v>
          </cell>
          <cell r="I949">
            <v>39.799999999999997</v>
          </cell>
        </row>
        <row r="950">
          <cell r="A950" t="str">
            <v>Сбор, обработка и утилизация отходов; обработка вторичного сырья</v>
          </cell>
          <cell r="B950">
            <v>1.3</v>
          </cell>
          <cell r="C950">
            <v>1.3</v>
          </cell>
          <cell r="D950">
            <v>0</v>
          </cell>
          <cell r="E950">
            <v>0</v>
          </cell>
          <cell r="F950">
            <v>0</v>
          </cell>
          <cell r="G950">
            <v>31.3</v>
          </cell>
          <cell r="H950">
            <v>101.3</v>
          </cell>
          <cell r="I950">
            <v>68.7</v>
          </cell>
        </row>
        <row r="951">
          <cell r="A951" t="str">
            <v>Сбор отходов</v>
          </cell>
          <cell r="B951">
            <v>1.3</v>
          </cell>
          <cell r="C951">
            <v>1.3</v>
          </cell>
          <cell r="D951">
            <v>0</v>
          </cell>
          <cell r="E951">
            <v>0</v>
          </cell>
          <cell r="F951">
            <v>0</v>
          </cell>
          <cell r="G951">
            <v>31.3</v>
          </cell>
          <cell r="H951">
            <v>101.3</v>
          </cell>
          <cell r="I951">
            <v>68.7</v>
          </cell>
        </row>
        <row r="952">
          <cell r="A952" t="str">
            <v>Сбор неопасных отходов</v>
          </cell>
          <cell r="B952">
            <v>1.3</v>
          </cell>
          <cell r="C952">
            <v>1.3</v>
          </cell>
          <cell r="D952">
            <v>0</v>
          </cell>
          <cell r="E952">
            <v>0</v>
          </cell>
          <cell r="F952">
            <v>0</v>
          </cell>
          <cell r="G952">
            <v>31.3</v>
          </cell>
          <cell r="H952">
            <v>101.3</v>
          </cell>
          <cell r="I952">
            <v>68.7</v>
          </cell>
        </row>
        <row r="953">
          <cell r="A953" t="str">
            <v>СТРОИТЕЛЬСТВО</v>
          </cell>
          <cell r="B953">
            <v>0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32.4</v>
          </cell>
          <cell r="H953">
            <v>100</v>
          </cell>
          <cell r="I953">
            <v>67.599999999999994</v>
          </cell>
        </row>
        <row r="954">
          <cell r="A954" t="str">
            <v>Строительство инженерных сооружений</v>
          </cell>
          <cell r="B954">
            <v>0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32.4</v>
          </cell>
          <cell r="H954">
            <v>100</v>
          </cell>
          <cell r="I954">
            <v>67.599999999999994</v>
          </cell>
        </row>
        <row r="955">
          <cell r="A955" t="str">
            <v>Строительство автомобильных и железных дорог</v>
          </cell>
          <cell r="B955">
            <v>0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32.4</v>
          </cell>
          <cell r="H955">
            <v>100</v>
          </cell>
          <cell r="I955">
            <v>67.599999999999994</v>
          </cell>
        </row>
        <row r="956">
          <cell r="A956" t="str">
            <v>Строительство автомобильных дорог и автомагистралей</v>
          </cell>
          <cell r="B956">
            <v>0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32.4</v>
          </cell>
          <cell r="H956">
            <v>100</v>
          </cell>
          <cell r="I956">
            <v>67.599999999999994</v>
          </cell>
        </row>
        <row r="957">
          <cell r="A957" t="str">
            <v>ТОРГОВЛЯ ОПТОВАЯ И РОЗНИЧНАЯ; РЕМОНТ АВТОТРАНСПОРТНЫХ СРЕДСТВ И МОТОЦИКЛОВ</v>
          </cell>
          <cell r="B957">
            <v>12.2</v>
          </cell>
          <cell r="C957">
            <v>12.2</v>
          </cell>
          <cell r="D957">
            <v>1.7</v>
          </cell>
          <cell r="E957">
            <v>1.7</v>
          </cell>
          <cell r="F957">
            <v>100</v>
          </cell>
          <cell r="G957">
            <v>64.599999999999994</v>
          </cell>
          <cell r="H957">
            <v>111.9</v>
          </cell>
          <cell r="I957">
            <v>35.4</v>
          </cell>
        </row>
        <row r="958">
          <cell r="A958" t="str">
            <v>Торговля розничная, кроме торговли автотранспортными средствами и мотоциклами</v>
          </cell>
          <cell r="B958">
            <v>12.2</v>
          </cell>
          <cell r="C958">
            <v>12.2</v>
          </cell>
          <cell r="D958">
            <v>1.7</v>
          </cell>
          <cell r="E958">
            <v>1.7</v>
          </cell>
          <cell r="F958">
            <v>100</v>
          </cell>
          <cell r="G958">
            <v>64.599999999999994</v>
          </cell>
          <cell r="H958">
            <v>111.9</v>
          </cell>
          <cell r="I958">
            <v>35.4</v>
          </cell>
        </row>
        <row r="959">
          <cell r="A959" t="str">
            <v>Торговля розничная в неспециализированных магазинах</v>
          </cell>
          <cell r="B959">
            <v>12.2</v>
          </cell>
          <cell r="C959">
            <v>12.2</v>
          </cell>
          <cell r="D959">
            <v>1.7</v>
          </cell>
          <cell r="E959">
            <v>1.7</v>
          </cell>
          <cell r="F959">
            <v>100</v>
          </cell>
          <cell r="G959">
            <v>64.599999999999994</v>
          </cell>
          <cell r="H959">
            <v>111.9</v>
          </cell>
          <cell r="I959">
            <v>35.4</v>
          </cell>
        </row>
        <row r="960">
          <cell r="A960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960">
            <v>12.2</v>
          </cell>
          <cell r="C960">
            <v>12.2</v>
          </cell>
          <cell r="D960">
            <v>1.7</v>
          </cell>
          <cell r="E960">
            <v>1.7</v>
          </cell>
          <cell r="F960">
            <v>100</v>
          </cell>
          <cell r="G960">
            <v>64.599999999999994</v>
          </cell>
          <cell r="H960">
            <v>111.9</v>
          </cell>
          <cell r="I960">
            <v>35.4</v>
          </cell>
        </row>
        <row r="961">
          <cell r="A961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961">
            <v>12.2</v>
          </cell>
          <cell r="C961">
            <v>12.2</v>
          </cell>
          <cell r="D961">
            <v>1.7</v>
          </cell>
          <cell r="E961">
            <v>1.7</v>
          </cell>
          <cell r="F961">
            <v>100</v>
          </cell>
          <cell r="G961">
            <v>64.599999999999994</v>
          </cell>
          <cell r="H961">
            <v>111.9</v>
          </cell>
          <cell r="I961">
            <v>35.4</v>
          </cell>
        </row>
        <row r="962">
          <cell r="A962" t="str">
            <v>ТРАНСПОРТИРОВКА И ХРАНЕНИЕ</v>
          </cell>
          <cell r="B962">
            <v>0.6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8.1</v>
          </cell>
          <cell r="H962">
            <v>100.6</v>
          </cell>
          <cell r="I962">
            <v>91.9</v>
          </cell>
        </row>
        <row r="963">
          <cell r="A963" t="str">
            <v>Деятельность сухопутного и трубопроводного транспорта</v>
          </cell>
          <cell r="B963">
            <v>0.6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8.1</v>
          </cell>
          <cell r="H963">
            <v>100.6</v>
          </cell>
          <cell r="I963">
            <v>91.9</v>
          </cell>
        </row>
        <row r="964">
          <cell r="A964" t="str">
            <v>Деятельность прочего сухопутного пассажирского транспорта</v>
          </cell>
          <cell r="B964">
            <v>0.6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8.1</v>
          </cell>
          <cell r="H964">
            <v>100.6</v>
          </cell>
          <cell r="I964">
            <v>91.9</v>
          </cell>
        </row>
        <row r="965">
          <cell r="A965" t="str">
            <v>Деятельность сухопутного пассажирского транспорта: внутригородские и пригородные перевозки пассажиров</v>
          </cell>
          <cell r="B965">
            <v>0.6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8.1</v>
          </cell>
          <cell r="H965">
            <v>100.6</v>
          </cell>
          <cell r="I965">
            <v>91.9</v>
          </cell>
        </row>
        <row r="966">
          <cell r="A966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966">
            <v>0.6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8.1</v>
          </cell>
          <cell r="H966">
            <v>100.6</v>
          </cell>
          <cell r="I966">
            <v>91.9</v>
          </cell>
        </row>
        <row r="967">
          <cell r="A967" t="str">
            <v>Деятельность автобусного транспорта по регулярным внутригородским и пригородным пассажирским перевозкам</v>
          </cell>
          <cell r="B967">
            <v>0.6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8.1</v>
          </cell>
          <cell r="H967">
            <v>100.6</v>
          </cell>
          <cell r="I967">
            <v>91.9</v>
          </cell>
        </row>
        <row r="968">
          <cell r="A968" t="str">
            <v>ДЕЯТЕЛЬНОСТЬ ГОСТИНИЦ И ПРЕДПРИЯТИЙ ОБЩЕСТВЕННОГО ПИТАНИЯ</v>
          </cell>
          <cell r="B968">
            <v>0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37.5</v>
          </cell>
          <cell r="H968">
            <v>100</v>
          </cell>
          <cell r="I968">
            <v>62.5</v>
          </cell>
        </row>
        <row r="969">
          <cell r="A969" t="str">
            <v>Деятельность по предоставлению мест для временного проживания</v>
          </cell>
          <cell r="B969">
            <v>0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37.5</v>
          </cell>
          <cell r="H969">
            <v>100</v>
          </cell>
          <cell r="I969">
            <v>62.5</v>
          </cell>
        </row>
        <row r="970">
          <cell r="A970" t="str">
            <v>Деятельность гостиниц и прочих мест для временного проживания</v>
          </cell>
          <cell r="B970">
            <v>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37.5</v>
          </cell>
          <cell r="H970">
            <v>100</v>
          </cell>
          <cell r="I970">
            <v>62.5</v>
          </cell>
        </row>
        <row r="971">
          <cell r="A971" t="str">
            <v>Деятельность гостиниц и прочих мест для временного проживания</v>
          </cell>
          <cell r="B971">
            <v>0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37.5</v>
          </cell>
          <cell r="H971">
            <v>100</v>
          </cell>
          <cell r="I971">
            <v>62.5</v>
          </cell>
        </row>
        <row r="972">
          <cell r="A972" t="str">
            <v>ДЕЯТЕЛЬНОСТЬ ПО ОПЕРАЦИЯМ С НЕДВИЖИМЫМ ИМУЩЕСТВОМ</v>
          </cell>
          <cell r="B972">
            <v>0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58.9</v>
          </cell>
          <cell r="H972">
            <v>100</v>
          </cell>
          <cell r="I972">
            <v>41.1</v>
          </cell>
        </row>
        <row r="973">
          <cell r="A973" t="str">
            <v>Операции с недвижимым имуществом</v>
          </cell>
          <cell r="B973">
            <v>0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58.9</v>
          </cell>
          <cell r="H973">
            <v>100</v>
          </cell>
          <cell r="I973">
            <v>41.1</v>
          </cell>
        </row>
        <row r="974">
          <cell r="A974" t="str">
            <v>Аренда и управление собственным или арендованным недвижимым имуществом</v>
          </cell>
          <cell r="B974">
            <v>0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58.9</v>
          </cell>
          <cell r="H974">
            <v>100</v>
          </cell>
          <cell r="I974">
            <v>41.1</v>
          </cell>
        </row>
        <row r="975">
          <cell r="A975" t="str">
            <v>Аренда и управление собственным или арендованным недвижимым имуществом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58.9</v>
          </cell>
          <cell r="H975">
            <v>100</v>
          </cell>
          <cell r="I975">
            <v>41.1</v>
          </cell>
        </row>
        <row r="976">
          <cell r="A976" t="str">
            <v>Аренда и управление собственным или арендованным нежилым недвижимым имуществом</v>
          </cell>
          <cell r="B976">
            <v>0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58.9</v>
          </cell>
          <cell r="H976">
            <v>100</v>
          </cell>
          <cell r="I976">
            <v>41.1</v>
          </cell>
        </row>
        <row r="977">
          <cell r="A977" t="str">
            <v>ПРЕДОСТАВЛЕНИЕ ПРОЧИХ ВИДОВ УСЛУГ</v>
          </cell>
          <cell r="B977">
            <v>0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64.900000000000006</v>
          </cell>
          <cell r="H977">
            <v>100</v>
          </cell>
          <cell r="I977">
            <v>35.1</v>
          </cell>
        </row>
        <row r="978">
          <cell r="A978" t="str">
            <v>Ремонт компьютеров, предметов личного потребления и хозяйственно-бытового назначения</v>
          </cell>
          <cell r="B978">
            <v>0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64.900000000000006</v>
          </cell>
          <cell r="H978">
            <v>100</v>
          </cell>
          <cell r="I978">
            <v>35.1</v>
          </cell>
        </row>
        <row r="979">
          <cell r="A979" t="str">
            <v>Ремонт предметов личного потребления и хозяйственно-бытового назначения</v>
          </cell>
          <cell r="B979">
            <v>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64.900000000000006</v>
          </cell>
          <cell r="H979">
            <v>100</v>
          </cell>
          <cell r="I979">
            <v>35.1</v>
          </cell>
        </row>
        <row r="980">
          <cell r="A980" t="str">
            <v>Ремонт прочих предметов личного потребления и бытовых товаров</v>
          </cell>
          <cell r="B980">
            <v>0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64.900000000000006</v>
          </cell>
          <cell r="H980">
            <v>100</v>
          </cell>
          <cell r="I980">
            <v>35.1</v>
          </cell>
        </row>
        <row r="981">
          <cell r="A981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981">
            <v>0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37.5</v>
          </cell>
          <cell r="H981">
            <v>100</v>
          </cell>
          <cell r="I981">
            <v>62.5</v>
          </cell>
        </row>
        <row r="982">
          <cell r="A982" t="str">
            <v>Бытовые услуги населению</v>
          </cell>
          <cell r="B982">
            <v>0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64.900000000000006</v>
          </cell>
          <cell r="H982">
            <v>100</v>
          </cell>
          <cell r="I982">
            <v>35.1</v>
          </cell>
        </row>
        <row r="983">
          <cell r="A983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983">
            <v>19</v>
          </cell>
          <cell r="C983">
            <v>19</v>
          </cell>
          <cell r="D983">
            <v>1.7</v>
          </cell>
          <cell r="E983">
            <v>0</v>
          </cell>
          <cell r="F983">
            <v>0</v>
          </cell>
          <cell r="G983">
            <v>40.299999999999997</v>
          </cell>
          <cell r="H983">
            <v>121.3</v>
          </cell>
          <cell r="I983">
            <v>59.7</v>
          </cell>
        </row>
        <row r="984">
          <cell r="A984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984">
            <v>12</v>
          </cell>
          <cell r="C984">
            <v>11.2</v>
          </cell>
          <cell r="D984">
            <v>4.4000000000000004</v>
          </cell>
          <cell r="E984">
            <v>0</v>
          </cell>
          <cell r="F984">
            <v>0</v>
          </cell>
          <cell r="G984">
            <v>60.1</v>
          </cell>
          <cell r="H984">
            <v>108.6</v>
          </cell>
          <cell r="I984">
            <v>39.9</v>
          </cell>
        </row>
        <row r="985">
          <cell r="A985" t="str">
            <v>Жилищно-коммунальное хозяйство</v>
          </cell>
          <cell r="B985">
            <v>0.3</v>
          </cell>
          <cell r="C985">
            <v>0.3</v>
          </cell>
          <cell r="D985">
            <v>0</v>
          </cell>
          <cell r="E985">
            <v>0</v>
          </cell>
          <cell r="F985">
            <v>0</v>
          </cell>
          <cell r="G985">
            <v>54.1</v>
          </cell>
          <cell r="H985">
            <v>100.3</v>
          </cell>
          <cell r="I985">
            <v>45.9</v>
          </cell>
        </row>
        <row r="986">
          <cell r="A986" t="str">
            <v>Платные услуги населению</v>
          </cell>
          <cell r="B986">
            <v>0.3</v>
          </cell>
          <cell r="C986">
            <v>0.2</v>
          </cell>
          <cell r="D986">
            <v>0</v>
          </cell>
          <cell r="E986">
            <v>0</v>
          </cell>
          <cell r="F986">
            <v>0</v>
          </cell>
          <cell r="G986">
            <v>45.7</v>
          </cell>
          <cell r="H986">
            <v>100.3</v>
          </cell>
          <cell r="I986">
            <v>54.3</v>
          </cell>
        </row>
        <row r="987">
          <cell r="A987" t="str">
            <v>Промышленное производство (промышленность)</v>
          </cell>
          <cell r="B987">
            <v>19</v>
          </cell>
          <cell r="C987">
            <v>19</v>
          </cell>
          <cell r="D987">
            <v>1.7</v>
          </cell>
          <cell r="E987">
            <v>0</v>
          </cell>
          <cell r="F987">
            <v>0</v>
          </cell>
          <cell r="G987">
            <v>40.299999999999997</v>
          </cell>
          <cell r="H987">
            <v>121.3</v>
          </cell>
          <cell r="I987">
            <v>59.7</v>
          </cell>
        </row>
        <row r="988">
          <cell r="A988" t="str">
            <v>Сельское хозяйство     01.1+01.2+01.3+01.4+01.5</v>
          </cell>
          <cell r="B988">
            <v>12</v>
          </cell>
          <cell r="C988">
            <v>11.2</v>
          </cell>
          <cell r="D988">
            <v>4.4000000000000004</v>
          </cell>
          <cell r="E988">
            <v>0</v>
          </cell>
          <cell r="F988">
            <v>0</v>
          </cell>
          <cell r="G988">
            <v>60.1</v>
          </cell>
          <cell r="H988">
            <v>108.6</v>
          </cell>
          <cell r="I988">
            <v>39.9</v>
          </cell>
        </row>
        <row r="989">
          <cell r="A989" t="str">
            <v>Растениеводство          01.1+01.2+01.3</v>
          </cell>
          <cell r="B989">
            <v>16.399999999999999</v>
          </cell>
          <cell r="C989">
            <v>15</v>
          </cell>
          <cell r="D989">
            <v>5.6</v>
          </cell>
          <cell r="E989">
            <v>0</v>
          </cell>
          <cell r="F989">
            <v>0</v>
          </cell>
          <cell r="G989">
            <v>55</v>
          </cell>
          <cell r="H989">
            <v>113</v>
          </cell>
          <cell r="I989">
            <v>45</v>
          </cell>
        </row>
        <row r="990">
          <cell r="A990" t="str">
            <v>Деятельность в сфере туризма</v>
          </cell>
          <cell r="B990">
            <v>0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37.5</v>
          </cell>
          <cell r="H990">
            <v>100</v>
          </cell>
          <cell r="I990">
            <v>62.5</v>
          </cell>
        </row>
        <row r="991">
          <cell r="A991" t="str">
            <v>Курский район</v>
          </cell>
        </row>
        <row r="992">
          <cell r="A992" t="str">
            <v>Всего по обследуемым видам экономической деятельности</v>
          </cell>
          <cell r="B992">
            <v>17.899999999999999</v>
          </cell>
          <cell r="C992">
            <v>8.5</v>
          </cell>
          <cell r="D992">
            <v>10.4</v>
          </cell>
          <cell r="E992">
            <v>0.4</v>
          </cell>
          <cell r="F992">
            <v>76.900000000000006</v>
          </cell>
          <cell r="G992">
            <v>52.6</v>
          </cell>
          <cell r="H992">
            <v>109.2</v>
          </cell>
          <cell r="I992">
            <v>47.4</v>
          </cell>
        </row>
        <row r="993">
          <cell r="A993" t="str">
            <v>СЕЛЬСКОЕ, ЛЕСНОЕ ХОЗЯЙСТВО, ОХОТА, РЫБОЛОВСТВО И РЫБОВОДСТВО</v>
          </cell>
          <cell r="B993">
            <v>11.2</v>
          </cell>
          <cell r="C993">
            <v>11.2</v>
          </cell>
          <cell r="D993">
            <v>0.6</v>
          </cell>
          <cell r="E993">
            <v>0.4</v>
          </cell>
          <cell r="F993">
            <v>81.2</v>
          </cell>
          <cell r="G993">
            <v>46.3</v>
          </cell>
          <cell r="H993">
            <v>112</v>
          </cell>
          <cell r="I993">
            <v>53.7</v>
          </cell>
        </row>
        <row r="994">
          <cell r="A994" t="str">
            <v>Растениеводство и животноводство, охота и предоставление соответствующих услуг в этих областях</v>
          </cell>
          <cell r="B994">
            <v>11.2</v>
          </cell>
          <cell r="C994">
            <v>11.2</v>
          </cell>
          <cell r="D994">
            <v>0.6</v>
          </cell>
          <cell r="E994">
            <v>0.4</v>
          </cell>
          <cell r="F994">
            <v>81.2</v>
          </cell>
          <cell r="G994">
            <v>46.3</v>
          </cell>
          <cell r="H994">
            <v>112</v>
          </cell>
          <cell r="I994">
            <v>53.7</v>
          </cell>
        </row>
        <row r="995">
          <cell r="A995" t="str">
            <v>Выращивание однолетних культур</v>
          </cell>
          <cell r="B995">
            <v>13.4</v>
          </cell>
          <cell r="C995">
            <v>13.4</v>
          </cell>
          <cell r="D995">
            <v>0.3</v>
          </cell>
          <cell r="E995">
            <v>0.2</v>
          </cell>
          <cell r="F995">
            <v>36.299999999999997</v>
          </cell>
          <cell r="G995">
            <v>44</v>
          </cell>
          <cell r="H995">
            <v>115.1</v>
          </cell>
          <cell r="I995">
            <v>56</v>
          </cell>
        </row>
        <row r="996">
          <cell r="A996" t="str">
            <v>Выращивание зерновых (кроме риса), зернобобовых культур и семян масличных культур</v>
          </cell>
          <cell r="B996">
            <v>19.7</v>
          </cell>
          <cell r="C996">
            <v>19.7</v>
          </cell>
          <cell r="D996">
            <v>0.6</v>
          </cell>
          <cell r="E996">
            <v>0.3</v>
          </cell>
          <cell r="F996">
            <v>36.299999999999997</v>
          </cell>
          <cell r="G996">
            <v>38.1</v>
          </cell>
          <cell r="H996">
            <v>123.8</v>
          </cell>
          <cell r="I996">
            <v>61.9</v>
          </cell>
        </row>
        <row r="997">
          <cell r="A997" t="str">
            <v>Выращивание зерновых культур</v>
          </cell>
          <cell r="B997">
            <v>19.7</v>
          </cell>
          <cell r="C997">
            <v>19.7</v>
          </cell>
          <cell r="D997">
            <v>0.6</v>
          </cell>
          <cell r="E997">
            <v>0.3</v>
          </cell>
          <cell r="F997">
            <v>36.299999999999997</v>
          </cell>
          <cell r="G997">
            <v>38.1</v>
          </cell>
          <cell r="H997">
            <v>123.8</v>
          </cell>
          <cell r="I997">
            <v>61.9</v>
          </cell>
        </row>
        <row r="998">
          <cell r="A998" t="str">
            <v>Выращивание овощей, бахчевых, корнеплодных и клубнеплодных культур, грибов и трюфелей</v>
          </cell>
          <cell r="B998">
            <v>2.4</v>
          </cell>
          <cell r="C998">
            <v>2.4</v>
          </cell>
          <cell r="D998">
            <v>0</v>
          </cell>
          <cell r="E998">
            <v>0</v>
          </cell>
          <cell r="F998">
            <v>0</v>
          </cell>
          <cell r="G998">
            <v>54.5</v>
          </cell>
          <cell r="H998">
            <v>102.5</v>
          </cell>
          <cell r="I998">
            <v>45.5</v>
          </cell>
        </row>
        <row r="999">
          <cell r="A999" t="str">
            <v>Выращивание овощей</v>
          </cell>
          <cell r="B999">
            <v>2.4</v>
          </cell>
          <cell r="C999">
            <v>2.4</v>
          </cell>
          <cell r="D999">
            <v>0</v>
          </cell>
          <cell r="E999">
            <v>0</v>
          </cell>
          <cell r="F999">
            <v>0</v>
          </cell>
          <cell r="G999">
            <v>54.5</v>
          </cell>
          <cell r="H999">
            <v>102.5</v>
          </cell>
          <cell r="I999">
            <v>45.5</v>
          </cell>
        </row>
        <row r="1000">
          <cell r="A1000" t="str">
            <v>Животноводство</v>
          </cell>
          <cell r="B1000">
            <v>2.8</v>
          </cell>
          <cell r="C1000">
            <v>2.8</v>
          </cell>
          <cell r="D1000">
            <v>1.4</v>
          </cell>
          <cell r="E1000">
            <v>1.4</v>
          </cell>
          <cell r="F1000">
            <v>99.4</v>
          </cell>
          <cell r="G1000">
            <v>53.5</v>
          </cell>
          <cell r="H1000">
            <v>101.4</v>
          </cell>
          <cell r="I1000">
            <v>46.5</v>
          </cell>
        </row>
        <row r="1001">
          <cell r="A1001" t="str">
            <v>Разведение молочного крупного рогатого скота, производство сырого молока</v>
          </cell>
          <cell r="B1001">
            <v>1.7</v>
          </cell>
          <cell r="C1001">
            <v>1.7</v>
          </cell>
          <cell r="D1001">
            <v>0.4</v>
          </cell>
          <cell r="E1001">
            <v>0</v>
          </cell>
          <cell r="F1001">
            <v>0</v>
          </cell>
          <cell r="G1001">
            <v>18.8</v>
          </cell>
          <cell r="H1001">
            <v>101.3</v>
          </cell>
          <cell r="I1001">
            <v>81.2</v>
          </cell>
        </row>
        <row r="1002">
          <cell r="A1002" t="str">
            <v>Разведение сельскохозяйственной птицы</v>
          </cell>
          <cell r="B1002">
            <v>2.8</v>
          </cell>
          <cell r="C1002">
            <v>2.8</v>
          </cell>
          <cell r="D1002">
            <v>1.4</v>
          </cell>
          <cell r="E1002">
            <v>1.4</v>
          </cell>
          <cell r="F1002">
            <v>99.4</v>
          </cell>
          <cell r="G1002">
            <v>54.8</v>
          </cell>
          <cell r="H1002">
            <v>101.4</v>
          </cell>
          <cell r="I1002">
            <v>45.2</v>
          </cell>
        </row>
        <row r="1003">
          <cell r="A1003" t="str">
            <v>Смешанное сельское хозяйство</v>
          </cell>
          <cell r="B1003">
            <v>0</v>
          </cell>
          <cell r="C1003">
            <v>0</v>
          </cell>
          <cell r="D1003">
            <v>2.8</v>
          </cell>
          <cell r="E1003">
            <v>0</v>
          </cell>
          <cell r="F1003">
            <v>0</v>
          </cell>
          <cell r="G1003">
            <v>75.5</v>
          </cell>
          <cell r="H1003">
            <v>97.2</v>
          </cell>
          <cell r="I1003">
            <v>24.5</v>
          </cell>
        </row>
        <row r="1004">
          <cell r="A1004" t="str">
            <v>Смешанное сельское хозяйство</v>
          </cell>
          <cell r="B1004">
            <v>0</v>
          </cell>
          <cell r="C1004">
            <v>0</v>
          </cell>
          <cell r="D1004">
            <v>2.8</v>
          </cell>
          <cell r="E1004">
            <v>0</v>
          </cell>
          <cell r="F1004">
            <v>0</v>
          </cell>
          <cell r="G1004">
            <v>75.5</v>
          </cell>
          <cell r="H1004">
            <v>97.2</v>
          </cell>
          <cell r="I1004">
            <v>24.5</v>
          </cell>
        </row>
        <row r="1005">
          <cell r="A1005" t="str">
            <v>ОБРАБАТЫВАЮЩИЕ ПРОИЗВОДСТВА</v>
          </cell>
          <cell r="B1005">
            <v>60.2</v>
          </cell>
          <cell r="C1005">
            <v>8.6999999999999993</v>
          </cell>
          <cell r="D1005">
            <v>56.6</v>
          </cell>
          <cell r="E1005">
            <v>0.1</v>
          </cell>
          <cell r="F1005">
            <v>100</v>
          </cell>
          <cell r="G1005">
            <v>64.3</v>
          </cell>
          <cell r="H1005">
            <v>108.9</v>
          </cell>
          <cell r="I1005">
            <v>35.700000000000003</v>
          </cell>
        </row>
        <row r="1006">
          <cell r="A1006" t="str">
            <v>Производство пищевых продуктов</v>
          </cell>
          <cell r="B1006">
            <v>14.5</v>
          </cell>
          <cell r="C1006">
            <v>14.5</v>
          </cell>
          <cell r="D1006">
            <v>0.3</v>
          </cell>
          <cell r="E1006">
            <v>0.2</v>
          </cell>
          <cell r="F1006">
            <v>100</v>
          </cell>
          <cell r="G1006">
            <v>61.2</v>
          </cell>
          <cell r="H1006">
            <v>116.7</v>
          </cell>
          <cell r="I1006">
            <v>38.799999999999997</v>
          </cell>
        </row>
        <row r="1007">
          <cell r="A1007" t="str">
            <v>Переработка и консервирование мяса и мясной пищевой продукции</v>
          </cell>
          <cell r="B1007">
            <v>14.5</v>
          </cell>
          <cell r="C1007">
            <v>14.5</v>
          </cell>
          <cell r="D1007">
            <v>0.3</v>
          </cell>
          <cell r="E1007">
            <v>0.2</v>
          </cell>
          <cell r="F1007">
            <v>100</v>
          </cell>
          <cell r="G1007">
            <v>61.2</v>
          </cell>
          <cell r="H1007">
            <v>116.7</v>
          </cell>
          <cell r="I1007">
            <v>38.799999999999997</v>
          </cell>
        </row>
        <row r="1008">
          <cell r="A1008" t="str">
            <v>Переработка и консервирование мяса</v>
          </cell>
          <cell r="B1008">
            <v>26.3</v>
          </cell>
          <cell r="C1008">
            <v>26.3</v>
          </cell>
          <cell r="D1008">
            <v>0.3</v>
          </cell>
          <cell r="E1008">
            <v>0</v>
          </cell>
          <cell r="F1008">
            <v>0</v>
          </cell>
          <cell r="G1008">
            <v>72.3</v>
          </cell>
          <cell r="H1008">
            <v>135.30000000000001</v>
          </cell>
          <cell r="I1008">
            <v>27.7</v>
          </cell>
        </row>
        <row r="1009">
          <cell r="A1009" t="str">
            <v>Производство мяса в охлажденном виде</v>
          </cell>
          <cell r="B1009">
            <v>26.3</v>
          </cell>
          <cell r="C1009">
            <v>26.3</v>
          </cell>
          <cell r="D1009">
            <v>0.3</v>
          </cell>
          <cell r="E1009">
            <v>0</v>
          </cell>
          <cell r="F1009">
            <v>0</v>
          </cell>
          <cell r="G1009">
            <v>72.3</v>
          </cell>
          <cell r="H1009">
            <v>135.30000000000001</v>
          </cell>
          <cell r="I1009">
            <v>27.7</v>
          </cell>
        </row>
        <row r="1010">
          <cell r="A1010" t="str">
            <v>Производство и консервирование мяса птицы</v>
          </cell>
          <cell r="B1010">
            <v>3.8</v>
          </cell>
          <cell r="C1010">
            <v>3.8</v>
          </cell>
          <cell r="D1010">
            <v>0</v>
          </cell>
          <cell r="E1010">
            <v>0</v>
          </cell>
          <cell r="F1010">
            <v>0</v>
          </cell>
          <cell r="G1010">
            <v>53.2</v>
          </cell>
          <cell r="H1010">
            <v>103.9</v>
          </cell>
          <cell r="I1010">
            <v>46.8</v>
          </cell>
        </row>
        <row r="1011">
          <cell r="A1011" t="str">
            <v>Производство пера и пуха</v>
          </cell>
          <cell r="B1011">
            <v>3.8</v>
          </cell>
          <cell r="C1011">
            <v>3.8</v>
          </cell>
          <cell r="D1011">
            <v>0</v>
          </cell>
          <cell r="E1011">
            <v>0</v>
          </cell>
          <cell r="F1011">
            <v>0</v>
          </cell>
          <cell r="G1011">
            <v>53.2</v>
          </cell>
          <cell r="H1011">
            <v>103.9</v>
          </cell>
          <cell r="I1011">
            <v>46.8</v>
          </cell>
        </row>
        <row r="1012">
          <cell r="A1012" t="str">
            <v>Производство продукции из мяса убойных животных и мяса птицы</v>
          </cell>
          <cell r="B1012">
            <v>39.5</v>
          </cell>
          <cell r="C1012">
            <v>39.5</v>
          </cell>
          <cell r="D1012">
            <v>6.8</v>
          </cell>
          <cell r="E1012">
            <v>6.8</v>
          </cell>
          <cell r="F1012">
            <v>100</v>
          </cell>
          <cell r="G1012">
            <v>44.1</v>
          </cell>
          <cell r="H1012">
            <v>154</v>
          </cell>
          <cell r="I1012">
            <v>55.9</v>
          </cell>
        </row>
        <row r="1013">
          <cell r="A1013" t="str">
            <v>Производство прочей пищевой продукции из мяса или мясных пищевых субпродуктов</v>
          </cell>
          <cell r="B1013">
            <v>39.5</v>
          </cell>
          <cell r="C1013">
            <v>39.5</v>
          </cell>
          <cell r="D1013">
            <v>6.8</v>
          </cell>
          <cell r="E1013">
            <v>6.8</v>
          </cell>
          <cell r="F1013">
            <v>100</v>
          </cell>
          <cell r="G1013">
            <v>44.1</v>
          </cell>
          <cell r="H1013">
            <v>154</v>
          </cell>
          <cell r="I1013">
            <v>55.9</v>
          </cell>
        </row>
        <row r="1014">
          <cell r="A1014" t="str">
            <v>Производство готовых металлических изделий, кроме машин и оборудования</v>
          </cell>
          <cell r="B1014">
            <v>99.4</v>
          </cell>
          <cell r="C1014">
            <v>3.6</v>
          </cell>
          <cell r="D1014">
            <v>99.4</v>
          </cell>
          <cell r="E1014">
            <v>0</v>
          </cell>
          <cell r="F1014">
            <v>0</v>
          </cell>
          <cell r="G1014">
            <v>67.099999999999994</v>
          </cell>
          <cell r="H1014">
            <v>103</v>
          </cell>
          <cell r="I1014">
            <v>32.9</v>
          </cell>
        </row>
        <row r="1015">
          <cell r="A1015" t="str">
            <v>Производство строительных металлических конструкций и изделий</v>
          </cell>
          <cell r="B1015">
            <v>99.4</v>
          </cell>
          <cell r="C1015">
            <v>3.6</v>
          </cell>
          <cell r="D1015">
            <v>99.4</v>
          </cell>
          <cell r="E1015">
            <v>0</v>
          </cell>
          <cell r="F1015">
            <v>0</v>
          </cell>
          <cell r="G1015">
            <v>67.099999999999994</v>
          </cell>
          <cell r="H1015">
            <v>103</v>
          </cell>
          <cell r="I1015">
            <v>32.9</v>
          </cell>
        </row>
        <row r="1016">
          <cell r="A1016" t="str">
            <v>Производство строительных металлических конструкций, изделий и их частей</v>
          </cell>
          <cell r="B1016">
            <v>99.4</v>
          </cell>
          <cell r="C1016">
            <v>3.6</v>
          </cell>
          <cell r="D1016">
            <v>99.4</v>
          </cell>
          <cell r="E1016">
            <v>0</v>
          </cell>
          <cell r="F1016">
            <v>0</v>
          </cell>
          <cell r="G1016">
            <v>67.099999999999994</v>
          </cell>
          <cell r="H1016">
            <v>103</v>
          </cell>
          <cell r="I1016">
            <v>32.9</v>
          </cell>
        </row>
        <row r="1017">
          <cell r="A1017" t="str">
            <v>ВОДОСНАБЖЕНИЕ; ВОДООТВЕДЕНИЕ, ОРГАНИЗАЦИЯ СБОРА И УТИЛИЗАЦИИ ОТХОДОВ, ДЕЯТЕЛЬНОСТЬ ПО ЛИКВИДАЦИИ ЗАГРЯЗНЕНИЙ</v>
          </cell>
          <cell r="B1017">
            <v>21.3</v>
          </cell>
          <cell r="C1017">
            <v>10.6</v>
          </cell>
          <cell r="D1017">
            <v>3.7</v>
          </cell>
          <cell r="E1017">
            <v>0</v>
          </cell>
          <cell r="F1017">
            <v>0</v>
          </cell>
          <cell r="G1017">
            <v>53.8</v>
          </cell>
          <cell r="H1017">
            <v>122.4</v>
          </cell>
          <cell r="I1017">
            <v>46.2</v>
          </cell>
        </row>
        <row r="1018">
          <cell r="A1018" t="str">
            <v>Забор, очистка и распределение воды</v>
          </cell>
          <cell r="B1018">
            <v>21.3</v>
          </cell>
          <cell r="C1018">
            <v>10.6</v>
          </cell>
          <cell r="D1018">
            <v>3.7</v>
          </cell>
          <cell r="E1018">
            <v>0</v>
          </cell>
          <cell r="F1018">
            <v>0</v>
          </cell>
          <cell r="G1018">
            <v>53.8</v>
          </cell>
          <cell r="H1018">
            <v>122.4</v>
          </cell>
          <cell r="I1018">
            <v>46.2</v>
          </cell>
        </row>
        <row r="1019">
          <cell r="A1019" t="str">
            <v>Забор, очистка и распределение воды</v>
          </cell>
          <cell r="B1019">
            <v>21.3</v>
          </cell>
          <cell r="C1019">
            <v>10.6</v>
          </cell>
          <cell r="D1019">
            <v>3.7</v>
          </cell>
          <cell r="E1019">
            <v>0</v>
          </cell>
          <cell r="F1019">
            <v>0</v>
          </cell>
          <cell r="G1019">
            <v>53.8</v>
          </cell>
          <cell r="H1019">
            <v>122.4</v>
          </cell>
          <cell r="I1019">
            <v>46.2</v>
          </cell>
        </row>
        <row r="1020">
          <cell r="A1020" t="str">
            <v>Забор, очистка и распределение воды</v>
          </cell>
          <cell r="B1020">
            <v>21.3</v>
          </cell>
          <cell r="C1020">
            <v>10.6</v>
          </cell>
          <cell r="D1020">
            <v>3.7</v>
          </cell>
          <cell r="E1020">
            <v>0</v>
          </cell>
          <cell r="F1020">
            <v>0</v>
          </cell>
          <cell r="G1020">
            <v>53.8</v>
          </cell>
          <cell r="H1020">
            <v>122.4</v>
          </cell>
          <cell r="I1020">
            <v>46.2</v>
          </cell>
        </row>
        <row r="1021">
          <cell r="A1021" t="str">
            <v>Забор и очистка воды для питьевых и промышленных нужд</v>
          </cell>
          <cell r="B1021">
            <v>0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49.2</v>
          </cell>
          <cell r="H1021">
            <v>100</v>
          </cell>
          <cell r="I1021">
            <v>50.8</v>
          </cell>
        </row>
        <row r="1022">
          <cell r="A1022" t="str">
            <v>Распределение воды для питьевых и промышленных нужд</v>
          </cell>
          <cell r="B1022">
            <v>24.6</v>
          </cell>
          <cell r="C1022">
            <v>12.3</v>
          </cell>
          <cell r="D1022">
            <v>4.4000000000000004</v>
          </cell>
          <cell r="E1022">
            <v>0</v>
          </cell>
          <cell r="F1022">
            <v>0</v>
          </cell>
          <cell r="G1022">
            <v>54.5</v>
          </cell>
          <cell r="H1022">
            <v>126.7</v>
          </cell>
          <cell r="I1022">
            <v>45.5</v>
          </cell>
        </row>
        <row r="1023">
          <cell r="A1023" t="str">
            <v>СТРОИТЕЛЬСТВО</v>
          </cell>
          <cell r="B1023">
            <v>0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21.9</v>
          </cell>
          <cell r="H1023">
            <v>100</v>
          </cell>
          <cell r="I1023">
            <v>78.099999999999994</v>
          </cell>
        </row>
        <row r="1024">
          <cell r="A1024" t="str">
            <v>Строительство инженерных сооружений</v>
          </cell>
          <cell r="B1024">
            <v>0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21.9</v>
          </cell>
          <cell r="H1024">
            <v>100</v>
          </cell>
          <cell r="I1024">
            <v>78.099999999999994</v>
          </cell>
        </row>
        <row r="1025">
          <cell r="A1025" t="str">
            <v>Строительство автомобильных и железных дорог</v>
          </cell>
          <cell r="B1025">
            <v>0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21.9</v>
          </cell>
          <cell r="H1025">
            <v>100</v>
          </cell>
          <cell r="I1025">
            <v>78.099999999999994</v>
          </cell>
        </row>
        <row r="1026">
          <cell r="A1026" t="str">
            <v>Строительство мостов и тоннелей</v>
          </cell>
          <cell r="B1026">
            <v>0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21.9</v>
          </cell>
          <cell r="H1026">
            <v>100</v>
          </cell>
          <cell r="I1026">
            <v>78.099999999999994</v>
          </cell>
        </row>
        <row r="1027">
          <cell r="A1027" t="str">
            <v>ТОРГОВЛЯ ОПТОВАЯ И РОЗНИЧНАЯ; РЕМОНТ АВТОТРАНСПОРТНЫХ СРЕДСТВ И МОТОЦИКЛОВ</v>
          </cell>
          <cell r="B1027">
            <v>17.899999999999999</v>
          </cell>
          <cell r="C1027">
            <v>3.3</v>
          </cell>
          <cell r="D1027">
            <v>16</v>
          </cell>
          <cell r="E1027">
            <v>0.8</v>
          </cell>
          <cell r="F1027">
            <v>69</v>
          </cell>
          <cell r="G1027">
            <v>49.3</v>
          </cell>
          <cell r="H1027">
            <v>102.4</v>
          </cell>
          <cell r="I1027">
            <v>50.7</v>
          </cell>
        </row>
        <row r="1028">
          <cell r="A1028" t="str">
            <v>Торговля оптовая, кроме оптовой торговли автотранспортными средствами и мотоциклами</v>
          </cell>
          <cell r="B1028">
            <v>35.1</v>
          </cell>
          <cell r="C1028">
            <v>1.4</v>
          </cell>
          <cell r="D1028">
            <v>17.100000000000001</v>
          </cell>
          <cell r="E1028">
            <v>0</v>
          </cell>
          <cell r="F1028">
            <v>0</v>
          </cell>
          <cell r="G1028">
            <v>58.3</v>
          </cell>
          <cell r="H1028">
            <v>127.6</v>
          </cell>
          <cell r="I1028">
            <v>41.7</v>
          </cell>
        </row>
        <row r="1029">
          <cell r="A1029" t="str">
            <v>Торговля оптовая пищевыми продуктами, напитками и табачными изделиями</v>
          </cell>
          <cell r="B1029">
            <v>3.3</v>
          </cell>
          <cell r="C1029">
            <v>3.3</v>
          </cell>
          <cell r="D1029">
            <v>2.2999999999999998</v>
          </cell>
          <cell r="E1029">
            <v>0</v>
          </cell>
          <cell r="F1029">
            <v>0</v>
          </cell>
          <cell r="G1029">
            <v>28.9</v>
          </cell>
          <cell r="H1029">
            <v>101</v>
          </cell>
          <cell r="I1029">
            <v>71.099999999999994</v>
          </cell>
        </row>
        <row r="1030">
          <cell r="A1030" t="str">
            <v>Торговля оптовая напитками</v>
          </cell>
          <cell r="B1030">
            <v>5.6</v>
          </cell>
          <cell r="C1030">
            <v>5.6</v>
          </cell>
          <cell r="D1030">
            <v>2.7</v>
          </cell>
          <cell r="E1030">
            <v>0</v>
          </cell>
          <cell r="F1030">
            <v>0</v>
          </cell>
          <cell r="G1030">
            <v>27.1</v>
          </cell>
          <cell r="H1030">
            <v>103.1</v>
          </cell>
          <cell r="I1030">
            <v>72.900000000000006</v>
          </cell>
        </row>
        <row r="1031">
          <cell r="A1031" t="str">
            <v>Торговля оптовая алкогольными напитками, включая пиво и пищевой этиловый спирт</v>
          </cell>
          <cell r="B1031">
            <v>5.6</v>
          </cell>
          <cell r="C1031">
            <v>5.6</v>
          </cell>
          <cell r="D1031">
            <v>2.7</v>
          </cell>
          <cell r="E1031">
            <v>0</v>
          </cell>
          <cell r="F1031">
            <v>0</v>
          </cell>
          <cell r="G1031">
            <v>27.1</v>
          </cell>
          <cell r="H1031">
            <v>103.1</v>
          </cell>
          <cell r="I1031">
            <v>72.900000000000006</v>
          </cell>
        </row>
        <row r="1032">
          <cell r="A1032" t="str">
            <v>Торговля оптовая алкогольными напитками, кроме пива и пищевого этилового спирта</v>
          </cell>
          <cell r="B1032">
            <v>5.6</v>
          </cell>
          <cell r="C1032">
            <v>5.6</v>
          </cell>
          <cell r="D1032">
            <v>2.7</v>
          </cell>
          <cell r="E1032">
            <v>0</v>
          </cell>
          <cell r="F1032">
            <v>0</v>
          </cell>
          <cell r="G1032">
            <v>27.1</v>
          </cell>
          <cell r="H1032">
            <v>103.1</v>
          </cell>
          <cell r="I1032">
            <v>72.900000000000006</v>
          </cell>
        </row>
        <row r="1033">
          <cell r="A1033" t="str">
            <v>Торговля оптовая сахаром, шоколадом и сахаристыми кондитерскими изделиями</v>
          </cell>
          <cell r="B1033">
            <v>0.6</v>
          </cell>
          <cell r="C1033">
            <v>0.6</v>
          </cell>
          <cell r="D1033">
            <v>2</v>
          </cell>
          <cell r="E1033">
            <v>0</v>
          </cell>
          <cell r="F1033">
            <v>0</v>
          </cell>
          <cell r="G1033">
            <v>31</v>
          </cell>
          <cell r="H1033">
            <v>98.7</v>
          </cell>
          <cell r="I1033">
            <v>69</v>
          </cell>
        </row>
        <row r="1034">
          <cell r="A1034" t="str">
            <v>Торговля оптовая мучными кондитерскими изделиями</v>
          </cell>
          <cell r="B1034">
            <v>0.6</v>
          </cell>
          <cell r="C1034">
            <v>0.6</v>
          </cell>
          <cell r="D1034">
            <v>2</v>
          </cell>
          <cell r="E1034">
            <v>0</v>
          </cell>
          <cell r="F1034">
            <v>0</v>
          </cell>
          <cell r="G1034">
            <v>31</v>
          </cell>
          <cell r="H1034">
            <v>98.7</v>
          </cell>
          <cell r="I1034">
            <v>69</v>
          </cell>
        </row>
        <row r="1035">
          <cell r="A1035" t="str">
            <v>Торговля оптовая прочими машинами, оборудованием и принадлежностями</v>
          </cell>
          <cell r="B1035">
            <v>56.7</v>
          </cell>
          <cell r="C1035">
            <v>0</v>
          </cell>
          <cell r="D1035">
            <v>32.700000000000003</v>
          </cell>
          <cell r="E1035">
            <v>0</v>
          </cell>
          <cell r="F1035">
            <v>0</v>
          </cell>
          <cell r="G1035">
            <v>78.3</v>
          </cell>
          <cell r="H1035">
            <v>155.4</v>
          </cell>
          <cell r="I1035">
            <v>21.7</v>
          </cell>
        </row>
        <row r="1036">
          <cell r="A1036" t="str">
            <v>Торговля оптовая машинами, оборудованием и инструментами для сельского хозяйства</v>
          </cell>
          <cell r="B1036">
            <v>56.7</v>
          </cell>
          <cell r="C1036">
            <v>0</v>
          </cell>
          <cell r="D1036">
            <v>32.700000000000003</v>
          </cell>
          <cell r="E1036">
            <v>0</v>
          </cell>
          <cell r="F1036">
            <v>0</v>
          </cell>
          <cell r="G1036">
            <v>78.3</v>
          </cell>
          <cell r="H1036">
            <v>155.4</v>
          </cell>
          <cell r="I1036">
            <v>21.7</v>
          </cell>
        </row>
        <row r="1037">
          <cell r="A1037" t="str">
            <v>Торговля оптовая сельскохозяйственными и лесохозяйственными машинами, оборудованием и инструментами, включая тракторы</v>
          </cell>
          <cell r="B1037">
            <v>56.7</v>
          </cell>
          <cell r="C1037">
            <v>0</v>
          </cell>
          <cell r="D1037">
            <v>32.700000000000003</v>
          </cell>
          <cell r="E1037">
            <v>0</v>
          </cell>
          <cell r="F1037">
            <v>0</v>
          </cell>
          <cell r="G1037">
            <v>78.3</v>
          </cell>
          <cell r="H1037">
            <v>155.4</v>
          </cell>
          <cell r="I1037">
            <v>21.7</v>
          </cell>
        </row>
        <row r="1038">
          <cell r="A1038" t="str">
            <v>Торговля розничная, кроме торговли автотранспортными средствами и мотоциклами</v>
          </cell>
          <cell r="B1038">
            <v>8.3000000000000007</v>
          </cell>
          <cell r="C1038">
            <v>4.3</v>
          </cell>
          <cell r="D1038">
            <v>15.5</v>
          </cell>
          <cell r="E1038">
            <v>1.2</v>
          </cell>
          <cell r="F1038">
            <v>69</v>
          </cell>
          <cell r="G1038">
            <v>44.2</v>
          </cell>
          <cell r="H1038">
            <v>92.2</v>
          </cell>
          <cell r="I1038">
            <v>55.8</v>
          </cell>
        </row>
        <row r="1039">
          <cell r="A1039" t="str">
            <v>Торговля розничная в неспециализированных магазинах</v>
          </cell>
          <cell r="B1039">
            <v>8.9</v>
          </cell>
          <cell r="C1039">
            <v>4.7</v>
          </cell>
          <cell r="D1039">
            <v>16.600000000000001</v>
          </cell>
          <cell r="E1039">
            <v>1.2</v>
          </cell>
          <cell r="F1039">
            <v>69</v>
          </cell>
          <cell r="G1039">
            <v>43.8</v>
          </cell>
          <cell r="H1039">
            <v>91.5</v>
          </cell>
          <cell r="I1039">
            <v>56.2</v>
          </cell>
        </row>
        <row r="1040">
          <cell r="A1040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040">
            <v>7.1</v>
          </cell>
          <cell r="C1040">
            <v>2.7</v>
          </cell>
          <cell r="D1040">
            <v>16.600000000000001</v>
          </cell>
          <cell r="E1040">
            <v>1.2</v>
          </cell>
          <cell r="F1040">
            <v>69</v>
          </cell>
          <cell r="G1040">
            <v>42.8</v>
          </cell>
          <cell r="H1040">
            <v>89.7</v>
          </cell>
          <cell r="I1040">
            <v>57.2</v>
          </cell>
        </row>
        <row r="1041">
          <cell r="A1041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041">
            <v>7.1</v>
          </cell>
          <cell r="C1041">
            <v>2.7</v>
          </cell>
          <cell r="D1041">
            <v>16.600000000000001</v>
          </cell>
          <cell r="E1041">
            <v>1.2</v>
          </cell>
          <cell r="F1041">
            <v>69</v>
          </cell>
          <cell r="G1041">
            <v>42.8</v>
          </cell>
          <cell r="H1041">
            <v>89.7</v>
          </cell>
          <cell r="I1041">
            <v>57.2</v>
          </cell>
        </row>
        <row r="1042">
          <cell r="A1042" t="str">
            <v>Торговля розничная прочая в неспециализированных магазинах</v>
          </cell>
          <cell r="B1042">
            <v>100</v>
          </cell>
          <cell r="C1042">
            <v>100</v>
          </cell>
          <cell r="D1042">
            <v>0</v>
          </cell>
          <cell r="E1042">
            <v>0</v>
          </cell>
          <cell r="F1042">
            <v>0</v>
          </cell>
          <cell r="G1042">
            <v>95.2</v>
          </cell>
          <cell r="H1042">
            <v>0</v>
          </cell>
          <cell r="I1042">
            <v>4.8</v>
          </cell>
        </row>
        <row r="1043">
          <cell r="A1043" t="str">
            <v>Торговля розничная моторным топливом в специализированных магазинах</v>
          </cell>
          <cell r="B1043">
            <v>0.5</v>
          </cell>
          <cell r="C1043">
            <v>0.3</v>
          </cell>
          <cell r="D1043">
            <v>0.2</v>
          </cell>
          <cell r="E1043">
            <v>0</v>
          </cell>
          <cell r="F1043">
            <v>0</v>
          </cell>
          <cell r="G1043">
            <v>48.5</v>
          </cell>
          <cell r="H1043">
            <v>100.3</v>
          </cell>
          <cell r="I1043">
            <v>51.5</v>
          </cell>
        </row>
        <row r="1044">
          <cell r="A1044" t="str">
            <v>Торговля розничная моторным топливом в специализированных магазинах</v>
          </cell>
          <cell r="B1044">
            <v>0.5</v>
          </cell>
          <cell r="C1044">
            <v>0.3</v>
          </cell>
          <cell r="D1044">
            <v>0.2</v>
          </cell>
          <cell r="E1044">
            <v>0</v>
          </cell>
          <cell r="F1044">
            <v>0</v>
          </cell>
          <cell r="G1044">
            <v>48.5</v>
          </cell>
          <cell r="H1044">
            <v>100.3</v>
          </cell>
          <cell r="I1044">
            <v>51.5</v>
          </cell>
        </row>
        <row r="1045">
          <cell r="A1045" t="str">
            <v>ТРАНСПОРТИРОВКА И ХРАНЕНИЕ</v>
          </cell>
          <cell r="B1045">
            <v>12</v>
          </cell>
          <cell r="C1045">
            <v>3.3</v>
          </cell>
          <cell r="D1045">
            <v>6.1</v>
          </cell>
          <cell r="E1045">
            <v>0</v>
          </cell>
          <cell r="F1045">
            <v>0</v>
          </cell>
          <cell r="G1045">
            <v>80.5</v>
          </cell>
          <cell r="H1045">
            <v>106.8</v>
          </cell>
          <cell r="I1045">
            <v>19.5</v>
          </cell>
        </row>
        <row r="1046">
          <cell r="A1046" t="str">
            <v>Складское хозяйство и вспомогательная транспортная деятельность</v>
          </cell>
          <cell r="B1046">
            <v>12</v>
          </cell>
          <cell r="C1046">
            <v>3.3</v>
          </cell>
          <cell r="D1046">
            <v>6.1</v>
          </cell>
          <cell r="E1046">
            <v>0</v>
          </cell>
          <cell r="F1046">
            <v>0</v>
          </cell>
          <cell r="G1046">
            <v>80.5</v>
          </cell>
          <cell r="H1046">
            <v>106.8</v>
          </cell>
          <cell r="I1046">
            <v>19.5</v>
          </cell>
        </row>
        <row r="1047">
          <cell r="A1047" t="str">
            <v>Деятельность транспортная вспомогательная</v>
          </cell>
          <cell r="B1047">
            <v>12</v>
          </cell>
          <cell r="C1047">
            <v>3.3</v>
          </cell>
          <cell r="D1047">
            <v>6.1</v>
          </cell>
          <cell r="E1047">
            <v>0</v>
          </cell>
          <cell r="F1047">
            <v>0</v>
          </cell>
          <cell r="G1047">
            <v>80.5</v>
          </cell>
          <cell r="H1047">
            <v>106.8</v>
          </cell>
          <cell r="I1047">
            <v>19.5</v>
          </cell>
        </row>
        <row r="1048">
          <cell r="A1048" t="str">
            <v>Деятельность вспомогательная, связанная с воздушным и космическим транспортом</v>
          </cell>
          <cell r="B1048">
            <v>12</v>
          </cell>
          <cell r="C1048">
            <v>3.3</v>
          </cell>
          <cell r="D1048">
            <v>6.1</v>
          </cell>
          <cell r="E1048">
            <v>0</v>
          </cell>
          <cell r="F1048">
            <v>0</v>
          </cell>
          <cell r="G1048">
            <v>80.5</v>
          </cell>
          <cell r="H1048">
            <v>106.8</v>
          </cell>
          <cell r="I1048">
            <v>19.5</v>
          </cell>
        </row>
        <row r="1049">
          <cell r="A1049" t="str">
            <v>Деятельность вспомогательная, связанная с воздушным транспортом</v>
          </cell>
          <cell r="B1049">
            <v>12</v>
          </cell>
          <cell r="C1049">
            <v>3.3</v>
          </cell>
          <cell r="D1049">
            <v>6.1</v>
          </cell>
          <cell r="E1049">
            <v>0</v>
          </cell>
          <cell r="F1049">
            <v>0</v>
          </cell>
          <cell r="G1049">
            <v>80.5</v>
          </cell>
          <cell r="H1049">
            <v>106.8</v>
          </cell>
          <cell r="I1049">
            <v>19.5</v>
          </cell>
        </row>
        <row r="1050">
          <cell r="A1050" t="str">
            <v>Деятельность вспомогательная прочая, связанная с воздушным транспортом</v>
          </cell>
          <cell r="B1050">
            <v>12</v>
          </cell>
          <cell r="C1050">
            <v>3.3</v>
          </cell>
          <cell r="D1050">
            <v>6.1</v>
          </cell>
          <cell r="E1050">
            <v>0</v>
          </cell>
          <cell r="F1050">
            <v>0</v>
          </cell>
          <cell r="G1050">
            <v>80.5</v>
          </cell>
          <cell r="H1050">
            <v>106.8</v>
          </cell>
          <cell r="I1050">
            <v>19.5</v>
          </cell>
        </row>
        <row r="1051">
          <cell r="A1051" t="str">
            <v>ДЕЯТЕЛЬНОСТЬ ПО ОПЕРАЦИЯМ С НЕДВИЖИМЫМ ИМУЩЕСТВОМ</v>
          </cell>
          <cell r="B1051">
            <v>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64.3</v>
          </cell>
          <cell r="H1051">
            <v>100</v>
          </cell>
          <cell r="I1051">
            <v>35.700000000000003</v>
          </cell>
        </row>
        <row r="1052">
          <cell r="A1052" t="str">
            <v>Операции с недвижимым имуществом</v>
          </cell>
          <cell r="B1052">
            <v>0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64.3</v>
          </cell>
          <cell r="H1052">
            <v>100</v>
          </cell>
          <cell r="I1052">
            <v>35.700000000000003</v>
          </cell>
        </row>
        <row r="1053">
          <cell r="A1053" t="str">
            <v>Аренда и управление собственным или арендованным недвижимым имуществом</v>
          </cell>
          <cell r="B1053">
            <v>0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G1053">
            <v>64.3</v>
          </cell>
          <cell r="H1053">
            <v>100</v>
          </cell>
          <cell r="I1053">
            <v>35.700000000000003</v>
          </cell>
        </row>
        <row r="1054">
          <cell r="A1054" t="str">
            <v>Аренда и управление собственным или арендованным недвижимым имуществом</v>
          </cell>
          <cell r="B1054">
            <v>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64.3</v>
          </cell>
          <cell r="H1054">
            <v>100</v>
          </cell>
          <cell r="I1054">
            <v>35.700000000000003</v>
          </cell>
        </row>
        <row r="1055">
          <cell r="A1055" t="str">
            <v>Аренда и управление собственным или арендованным нежилым недвижимым имуществом</v>
          </cell>
          <cell r="B1055">
            <v>0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64.3</v>
          </cell>
          <cell r="H1055">
            <v>100</v>
          </cell>
          <cell r="I1055">
            <v>35.700000000000003</v>
          </cell>
        </row>
        <row r="1056">
          <cell r="A1056" t="str">
            <v>ДЕЯТЕЛЬНОСТЬ В ОБЛАСТИ ЗДРАВООХРАНЕНИЯ И СОЦИАЛЬНЫХ УСЛУГ</v>
          </cell>
          <cell r="B1056">
            <v>1.6</v>
          </cell>
          <cell r="C1056">
            <v>1.6</v>
          </cell>
          <cell r="D1056">
            <v>1.5</v>
          </cell>
          <cell r="E1056">
            <v>1.5</v>
          </cell>
          <cell r="F1056">
            <v>100</v>
          </cell>
          <cell r="G1056">
            <v>40.700000000000003</v>
          </cell>
          <cell r="H1056">
            <v>100.1</v>
          </cell>
          <cell r="I1056">
            <v>59.3</v>
          </cell>
        </row>
        <row r="1057">
          <cell r="A1057" t="str">
            <v>Деятельность в области здравоохранения</v>
          </cell>
          <cell r="B1057">
            <v>1.6</v>
          </cell>
          <cell r="C1057">
            <v>1.6</v>
          </cell>
          <cell r="D1057">
            <v>1.5</v>
          </cell>
          <cell r="E1057">
            <v>1.5</v>
          </cell>
          <cell r="F1057">
            <v>100</v>
          </cell>
          <cell r="G1057">
            <v>40.700000000000003</v>
          </cell>
          <cell r="H1057">
            <v>100.1</v>
          </cell>
          <cell r="I1057">
            <v>59.3</v>
          </cell>
        </row>
        <row r="1058">
          <cell r="A1058" t="str">
            <v>Деятельность в области медицины прочая</v>
          </cell>
          <cell r="B1058">
            <v>1.6</v>
          </cell>
          <cell r="C1058">
            <v>1.6</v>
          </cell>
          <cell r="D1058">
            <v>1.5</v>
          </cell>
          <cell r="E1058">
            <v>1.5</v>
          </cell>
          <cell r="F1058">
            <v>100</v>
          </cell>
          <cell r="G1058">
            <v>40.700000000000003</v>
          </cell>
          <cell r="H1058">
            <v>100.1</v>
          </cell>
          <cell r="I1058">
            <v>59.3</v>
          </cell>
        </row>
        <row r="1059">
          <cell r="A1059" t="str">
            <v>Деятельность в области медицины прочая</v>
          </cell>
          <cell r="B1059">
            <v>1.6</v>
          </cell>
          <cell r="C1059">
            <v>1.6</v>
          </cell>
          <cell r="D1059">
            <v>1.5</v>
          </cell>
          <cell r="E1059">
            <v>1.5</v>
          </cell>
          <cell r="F1059">
            <v>100</v>
          </cell>
          <cell r="G1059">
            <v>40.700000000000003</v>
          </cell>
          <cell r="H1059">
            <v>100.1</v>
          </cell>
          <cell r="I1059">
            <v>59.3</v>
          </cell>
        </row>
        <row r="1060">
          <cell r="A1060" t="str">
            <v>Деятельность санаторно-курортных организаций</v>
          </cell>
          <cell r="B1060">
            <v>1.6</v>
          </cell>
          <cell r="C1060">
            <v>1.6</v>
          </cell>
          <cell r="D1060">
            <v>1.5</v>
          </cell>
          <cell r="E1060">
            <v>1.5</v>
          </cell>
          <cell r="F1060">
            <v>100</v>
          </cell>
          <cell r="G1060">
            <v>40.700000000000003</v>
          </cell>
          <cell r="H1060">
            <v>100.1</v>
          </cell>
          <cell r="I1060">
            <v>59.3</v>
          </cell>
        </row>
        <row r="1061">
          <cell r="A1061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1061">
            <v>1.6</v>
          </cell>
          <cell r="C1061">
            <v>1.6</v>
          </cell>
          <cell r="D1061">
            <v>1.5</v>
          </cell>
          <cell r="E1061">
            <v>1.5</v>
          </cell>
          <cell r="F1061">
            <v>100</v>
          </cell>
          <cell r="G1061">
            <v>40.700000000000003</v>
          </cell>
          <cell r="H1061">
            <v>100.1</v>
          </cell>
          <cell r="I1061">
            <v>59.3</v>
          </cell>
        </row>
        <row r="1062">
          <cell r="A1062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062">
            <v>55.4</v>
          </cell>
          <cell r="C1062">
            <v>8.9</v>
          </cell>
          <cell r="D1062">
            <v>50.8</v>
          </cell>
          <cell r="E1062">
            <v>0.1</v>
          </cell>
          <cell r="F1062">
            <v>100</v>
          </cell>
          <cell r="G1062">
            <v>63</v>
          </cell>
          <cell r="H1062">
            <v>110.4</v>
          </cell>
          <cell r="I1062">
            <v>37</v>
          </cell>
        </row>
        <row r="1063">
          <cell r="A1063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063">
            <v>13.7</v>
          </cell>
          <cell r="C1063">
            <v>10.5</v>
          </cell>
          <cell r="D1063">
            <v>2</v>
          </cell>
          <cell r="E1063">
            <v>0.4</v>
          </cell>
          <cell r="F1063">
            <v>81.8</v>
          </cell>
          <cell r="G1063">
            <v>48.5</v>
          </cell>
          <cell r="H1063">
            <v>113.6</v>
          </cell>
          <cell r="I1063">
            <v>51.5</v>
          </cell>
        </row>
        <row r="1064">
          <cell r="A1064" t="str">
            <v>Жилищно-коммунальное хозяйство</v>
          </cell>
          <cell r="B1064">
            <v>21.3</v>
          </cell>
          <cell r="C1064">
            <v>10.6</v>
          </cell>
          <cell r="D1064">
            <v>3.7</v>
          </cell>
          <cell r="E1064">
            <v>0</v>
          </cell>
          <cell r="F1064">
            <v>0</v>
          </cell>
          <cell r="G1064">
            <v>53.8</v>
          </cell>
          <cell r="H1064">
            <v>122.4</v>
          </cell>
          <cell r="I1064">
            <v>46.2</v>
          </cell>
        </row>
        <row r="1065">
          <cell r="A1065" t="str">
            <v>Платные услуги населению</v>
          </cell>
          <cell r="B1065">
            <v>13.8</v>
          </cell>
          <cell r="C1065">
            <v>7</v>
          </cell>
          <cell r="D1065">
            <v>2.4</v>
          </cell>
          <cell r="E1065">
            <v>0.3</v>
          </cell>
          <cell r="F1065">
            <v>100</v>
          </cell>
          <cell r="G1065">
            <v>54.8</v>
          </cell>
          <cell r="H1065">
            <v>113.2</v>
          </cell>
          <cell r="I1065">
            <v>45.2</v>
          </cell>
        </row>
        <row r="1066">
          <cell r="A1066" t="str">
            <v>Промышленное производство (промышленность)</v>
          </cell>
          <cell r="B1066">
            <v>55.4</v>
          </cell>
          <cell r="C1066">
            <v>8.9</v>
          </cell>
          <cell r="D1066">
            <v>50.8</v>
          </cell>
          <cell r="E1066">
            <v>0.1</v>
          </cell>
          <cell r="F1066">
            <v>100</v>
          </cell>
          <cell r="G1066">
            <v>63</v>
          </cell>
          <cell r="H1066">
            <v>110.4</v>
          </cell>
          <cell r="I1066">
            <v>37</v>
          </cell>
        </row>
        <row r="1067">
          <cell r="A1067" t="str">
            <v>Сельское хозяйство     01.1+01.2+01.3+01.4+01.5</v>
          </cell>
          <cell r="B1067">
            <v>11.2</v>
          </cell>
          <cell r="C1067">
            <v>11.2</v>
          </cell>
          <cell r="D1067">
            <v>0.6</v>
          </cell>
          <cell r="E1067">
            <v>0.4</v>
          </cell>
          <cell r="F1067">
            <v>81.2</v>
          </cell>
          <cell r="G1067">
            <v>46.3</v>
          </cell>
          <cell r="H1067">
            <v>112</v>
          </cell>
          <cell r="I1067">
            <v>53.7</v>
          </cell>
        </row>
        <row r="1068">
          <cell r="A1068" t="str">
            <v>Растениеводство          01.1+01.2+01.3</v>
          </cell>
          <cell r="B1068">
            <v>13.4</v>
          </cell>
          <cell r="C1068">
            <v>13.4</v>
          </cell>
          <cell r="D1068">
            <v>0.3</v>
          </cell>
          <cell r="E1068">
            <v>0.2</v>
          </cell>
          <cell r="F1068">
            <v>36.299999999999997</v>
          </cell>
          <cell r="G1068">
            <v>44</v>
          </cell>
          <cell r="H1068">
            <v>115.1</v>
          </cell>
          <cell r="I1068">
            <v>56</v>
          </cell>
        </row>
        <row r="1069">
          <cell r="A1069" t="str">
            <v>Деятельность в сфере туризма</v>
          </cell>
          <cell r="B1069">
            <v>1.6</v>
          </cell>
          <cell r="C1069">
            <v>1.6</v>
          </cell>
          <cell r="D1069">
            <v>1.5</v>
          </cell>
          <cell r="E1069">
            <v>1.5</v>
          </cell>
          <cell r="F1069">
            <v>100</v>
          </cell>
          <cell r="G1069">
            <v>40.700000000000003</v>
          </cell>
          <cell r="H1069">
            <v>100.1</v>
          </cell>
          <cell r="I1069">
            <v>59.3</v>
          </cell>
        </row>
        <row r="1070">
          <cell r="A1070" t="str">
            <v>Курчатовский район</v>
          </cell>
        </row>
        <row r="1071">
          <cell r="A1071" t="str">
            <v>Всего по обследуемым видам экономической деятельности</v>
          </cell>
          <cell r="B1071">
            <v>44.4</v>
          </cell>
          <cell r="C1071">
            <v>43.6</v>
          </cell>
          <cell r="D1071">
            <v>0</v>
          </cell>
          <cell r="E1071">
            <v>0</v>
          </cell>
          <cell r="F1071">
            <v>0</v>
          </cell>
          <cell r="G1071">
            <v>56.9</v>
          </cell>
          <cell r="H1071">
            <v>179.8</v>
          </cell>
          <cell r="I1071">
            <v>43.1</v>
          </cell>
        </row>
        <row r="1072">
          <cell r="A1072" t="str">
            <v>ОБРАБАТЫВАЮЩИЕ ПРОИЗВОДСТВА</v>
          </cell>
          <cell r="B1072">
            <v>18.2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73.400000000000006</v>
          </cell>
          <cell r="H1072">
            <v>122.3</v>
          </cell>
          <cell r="I1072">
            <v>26.6</v>
          </cell>
        </row>
        <row r="1073">
          <cell r="A1073" t="str">
            <v>Ремонт и монтаж машин и оборудования</v>
          </cell>
          <cell r="B1073">
            <v>18.2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73.400000000000006</v>
          </cell>
          <cell r="H1073">
            <v>122.3</v>
          </cell>
          <cell r="I1073">
            <v>26.6</v>
          </cell>
        </row>
        <row r="1074">
          <cell r="A1074" t="str">
            <v>Ремонт и монтаж металлических изделий, машин и оборудования</v>
          </cell>
          <cell r="B1074">
            <v>18.2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73.400000000000006</v>
          </cell>
          <cell r="H1074">
            <v>122.3</v>
          </cell>
          <cell r="I1074">
            <v>26.6</v>
          </cell>
        </row>
        <row r="1075">
          <cell r="A1075" t="str">
            <v>Ремонт машин и оборудования</v>
          </cell>
          <cell r="B1075">
            <v>18.2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73.400000000000006</v>
          </cell>
          <cell r="H1075">
            <v>122.3</v>
          </cell>
          <cell r="I1075">
            <v>26.6</v>
          </cell>
        </row>
        <row r="1076">
          <cell r="A1076" t="str">
            <v>ОБЕСПЕЧЕНИЕ ЭЛЕКТРИЧЕСКОЙ ЭНЕРГИЕЙ, ГАЗОМ И ПАРОМ; КОНДИЦИОНИРОВАНИЕ ВОЗДУХА</v>
          </cell>
          <cell r="B1076">
            <v>0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36.299999999999997</v>
          </cell>
          <cell r="H1076">
            <v>100</v>
          </cell>
          <cell r="I1076">
            <v>63.7</v>
          </cell>
        </row>
        <row r="1077">
          <cell r="A1077" t="str">
            <v>Обеспечение электрической энергией, газом и паром; кондиционирование воздуха</v>
          </cell>
          <cell r="B1077">
            <v>0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36.299999999999997</v>
          </cell>
          <cell r="H1077">
            <v>100</v>
          </cell>
          <cell r="I1077">
            <v>63.7</v>
          </cell>
        </row>
        <row r="1078">
          <cell r="A1078" t="str">
            <v>Производство, передача и распределение пара и горячей воды; кондиционирование воздуха</v>
          </cell>
          <cell r="B1078">
            <v>0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36.299999999999997</v>
          </cell>
          <cell r="H1078">
            <v>100</v>
          </cell>
          <cell r="I1078">
            <v>63.7</v>
          </cell>
        </row>
        <row r="1079">
          <cell r="A1079" t="str">
            <v>Производство, передача и распределение пара и горячей воды; кондиционирование воздуха</v>
          </cell>
          <cell r="B1079">
            <v>0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36.299999999999997</v>
          </cell>
          <cell r="H1079">
            <v>100</v>
          </cell>
          <cell r="I1079">
            <v>63.7</v>
          </cell>
        </row>
        <row r="1080">
          <cell r="A1080" t="str">
            <v>Распределение пара и горячей воды (тепловой энергии)</v>
          </cell>
          <cell r="B1080">
            <v>0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36.299999999999997</v>
          </cell>
          <cell r="H1080">
            <v>100</v>
          </cell>
          <cell r="I1080">
            <v>63.7</v>
          </cell>
        </row>
        <row r="1081">
          <cell r="A1081" t="str">
            <v>СТРОИТЕЛЬСТВО</v>
          </cell>
          <cell r="B1081">
            <v>100</v>
          </cell>
          <cell r="C1081">
            <v>100</v>
          </cell>
          <cell r="D1081">
            <v>0</v>
          </cell>
          <cell r="E1081">
            <v>0</v>
          </cell>
          <cell r="F1081">
            <v>0</v>
          </cell>
          <cell r="G1081">
            <v>86.6</v>
          </cell>
          <cell r="H1081">
            <v>0</v>
          </cell>
          <cell r="I1081">
            <v>13.4</v>
          </cell>
        </row>
        <row r="1082">
          <cell r="A1082" t="str">
            <v>Работы строительные специализированные</v>
          </cell>
          <cell r="B1082">
            <v>100</v>
          </cell>
          <cell r="C1082">
            <v>100</v>
          </cell>
          <cell r="D1082">
            <v>0</v>
          </cell>
          <cell r="E1082">
            <v>0</v>
          </cell>
          <cell r="F1082">
            <v>0</v>
          </cell>
          <cell r="G1082">
            <v>86.6</v>
          </cell>
          <cell r="H1082">
            <v>0</v>
          </cell>
          <cell r="I1082">
            <v>13.4</v>
          </cell>
        </row>
        <row r="1083">
          <cell r="A1083" t="str">
            <v>Разборка и снос зданий, подготовка строительного участка</v>
          </cell>
          <cell r="B1083">
            <v>100</v>
          </cell>
          <cell r="C1083">
            <v>100</v>
          </cell>
          <cell r="D1083">
            <v>0</v>
          </cell>
          <cell r="E1083">
            <v>0</v>
          </cell>
          <cell r="F1083">
            <v>0</v>
          </cell>
          <cell r="G1083">
            <v>86.6</v>
          </cell>
          <cell r="H1083">
            <v>0</v>
          </cell>
          <cell r="I1083">
            <v>13.4</v>
          </cell>
        </row>
        <row r="1084">
          <cell r="A1084" t="str">
            <v>Подготовка строительной площадки</v>
          </cell>
          <cell r="B1084">
            <v>100</v>
          </cell>
          <cell r="C1084">
            <v>100</v>
          </cell>
          <cell r="D1084">
            <v>0</v>
          </cell>
          <cell r="E1084">
            <v>0</v>
          </cell>
          <cell r="F1084">
            <v>0</v>
          </cell>
          <cell r="G1084">
            <v>86.6</v>
          </cell>
          <cell r="H1084">
            <v>0</v>
          </cell>
          <cell r="I1084">
            <v>13.4</v>
          </cell>
        </row>
        <row r="1085">
          <cell r="A1085" t="str">
            <v>ТОРГОВЛЯ ОПТОВАЯ И РОЗНИЧНАЯ; РЕМОНТ АВТОТРАНСПОРТНЫХ СРЕДСТВ И МОТОЦИКЛОВ</v>
          </cell>
          <cell r="B1085">
            <v>19.100000000000001</v>
          </cell>
          <cell r="C1085">
            <v>12.6</v>
          </cell>
          <cell r="D1085">
            <v>0.2</v>
          </cell>
          <cell r="E1085">
            <v>0</v>
          </cell>
          <cell r="F1085">
            <v>0</v>
          </cell>
          <cell r="G1085">
            <v>76</v>
          </cell>
          <cell r="H1085">
            <v>123.3</v>
          </cell>
          <cell r="I1085">
            <v>24</v>
          </cell>
        </row>
        <row r="1086">
          <cell r="A1086" t="str">
            <v>Торговля розничная, кроме торговли автотранспортными средствами и мотоциклами</v>
          </cell>
          <cell r="B1086">
            <v>19.100000000000001</v>
          </cell>
          <cell r="C1086">
            <v>12.6</v>
          </cell>
          <cell r="D1086">
            <v>0.2</v>
          </cell>
          <cell r="E1086">
            <v>0</v>
          </cell>
          <cell r="F1086">
            <v>0</v>
          </cell>
          <cell r="G1086">
            <v>76</v>
          </cell>
          <cell r="H1086">
            <v>123.3</v>
          </cell>
          <cell r="I1086">
            <v>24</v>
          </cell>
        </row>
        <row r="1087">
          <cell r="A1087" t="str">
            <v>Торговля розничная в неспециализированных магазинах</v>
          </cell>
          <cell r="B1087">
            <v>19.100000000000001</v>
          </cell>
          <cell r="C1087">
            <v>12.6</v>
          </cell>
          <cell r="D1087">
            <v>0.2</v>
          </cell>
          <cell r="E1087">
            <v>0</v>
          </cell>
          <cell r="F1087">
            <v>0</v>
          </cell>
          <cell r="G1087">
            <v>76</v>
          </cell>
          <cell r="H1087">
            <v>123.3</v>
          </cell>
          <cell r="I1087">
            <v>24</v>
          </cell>
        </row>
        <row r="1088">
          <cell r="A1088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088">
            <v>19.100000000000001</v>
          </cell>
          <cell r="C1088">
            <v>12.6</v>
          </cell>
          <cell r="D1088">
            <v>0.2</v>
          </cell>
          <cell r="E1088">
            <v>0</v>
          </cell>
          <cell r="F1088">
            <v>0</v>
          </cell>
          <cell r="G1088">
            <v>76</v>
          </cell>
          <cell r="H1088">
            <v>123.3</v>
          </cell>
          <cell r="I1088">
            <v>24</v>
          </cell>
        </row>
        <row r="1089">
          <cell r="A1089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089">
            <v>19.100000000000001</v>
          </cell>
          <cell r="C1089">
            <v>12.6</v>
          </cell>
          <cell r="D1089">
            <v>0.2</v>
          </cell>
          <cell r="E1089">
            <v>0</v>
          </cell>
          <cell r="F1089">
            <v>0</v>
          </cell>
          <cell r="G1089">
            <v>76</v>
          </cell>
          <cell r="H1089">
            <v>123.3</v>
          </cell>
          <cell r="I1089">
            <v>24</v>
          </cell>
        </row>
        <row r="1090">
          <cell r="A1090" t="str">
            <v>ДЕЯТЕЛЬНОСТЬ ПО ОПЕРАЦИЯМ С НЕДВИЖИМЫМ ИМУЩЕСТВОМ</v>
          </cell>
          <cell r="B1090">
            <v>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19.7</v>
          </cell>
          <cell r="H1090">
            <v>100</v>
          </cell>
          <cell r="I1090">
            <v>80.3</v>
          </cell>
        </row>
        <row r="1091">
          <cell r="A1091" t="str">
            <v>Операции с недвижимым имуществом</v>
          </cell>
          <cell r="B1091">
            <v>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19.7</v>
          </cell>
          <cell r="H1091">
            <v>100</v>
          </cell>
          <cell r="I1091">
            <v>80.3</v>
          </cell>
        </row>
        <row r="1092">
          <cell r="A1092" t="str">
            <v>Операции с недвижимым имуществом за вознаграждение или на договорной основе</v>
          </cell>
          <cell r="B1092">
            <v>0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19.7</v>
          </cell>
          <cell r="H1092">
            <v>100</v>
          </cell>
          <cell r="I1092">
            <v>80.3</v>
          </cell>
        </row>
        <row r="1093">
          <cell r="A1093" t="str">
            <v>Управление недвижимым имуществом за вознаграждение или на договорной основе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19.7</v>
          </cell>
          <cell r="H1093">
            <v>100</v>
          </cell>
          <cell r="I1093">
            <v>80.3</v>
          </cell>
        </row>
        <row r="1094">
          <cell r="A1094" t="str">
            <v>Управление эксплуатацией жилого фонда за вознаграждение или на договорной основе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19.7</v>
          </cell>
          <cell r="H1094">
            <v>100</v>
          </cell>
          <cell r="I1094">
            <v>80.3</v>
          </cell>
        </row>
        <row r="1095">
          <cell r="A1095" t="str">
            <v>ПРЕДОСТАВЛЕНИЕ ПРОЧИХ ВИДОВ УСЛУГ</v>
          </cell>
          <cell r="B1095">
            <v>0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100</v>
          </cell>
          <cell r="I1095">
            <v>100</v>
          </cell>
        </row>
        <row r="1096">
          <cell r="A1096" t="str">
            <v>Деятельность по предоставлению прочих персональных услуг</v>
          </cell>
          <cell r="B1096">
            <v>0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100</v>
          </cell>
          <cell r="I1096">
            <v>100</v>
          </cell>
        </row>
        <row r="1097">
          <cell r="A1097" t="str">
            <v>Деятельность по предоставлению прочих персональных услуг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100</v>
          </cell>
          <cell r="I1097">
            <v>100</v>
          </cell>
        </row>
        <row r="1098">
          <cell r="A1098" t="str">
            <v>Организация похорон и предоставление связанных с ними услуг</v>
          </cell>
          <cell r="B1098">
            <v>0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100</v>
          </cell>
          <cell r="I1098">
            <v>100</v>
          </cell>
        </row>
        <row r="1099">
          <cell r="A1099" t="str">
            <v>Бытовые услуги населению</v>
          </cell>
          <cell r="B1099">
            <v>17.7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71.5</v>
          </cell>
          <cell r="H1099">
            <v>121.5</v>
          </cell>
          <cell r="I1099">
            <v>28.5</v>
          </cell>
        </row>
        <row r="1100">
          <cell r="A1100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100">
            <v>1.3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39</v>
          </cell>
          <cell r="H1100">
            <v>101.3</v>
          </cell>
          <cell r="I1100">
            <v>61</v>
          </cell>
        </row>
        <row r="1101">
          <cell r="A1101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101">
            <v>18.2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73.400000000000006</v>
          </cell>
          <cell r="H1101">
            <v>122.3</v>
          </cell>
          <cell r="I1101">
            <v>26.6</v>
          </cell>
        </row>
        <row r="1102">
          <cell r="A1102" t="str">
            <v>Жилищно-коммунальное хозяйство</v>
          </cell>
          <cell r="B1102">
            <v>0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26.6</v>
          </cell>
          <cell r="H1102">
            <v>100</v>
          </cell>
          <cell r="I1102">
            <v>73.400000000000006</v>
          </cell>
        </row>
        <row r="1103">
          <cell r="A1103" t="str">
            <v>Платные услуги населению</v>
          </cell>
          <cell r="B1103">
            <v>0.4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25</v>
          </cell>
          <cell r="H1103">
            <v>100.4</v>
          </cell>
          <cell r="I1103">
            <v>75</v>
          </cell>
        </row>
        <row r="1104">
          <cell r="A1104" t="str">
            <v>Промышленное производство (промышленность)</v>
          </cell>
          <cell r="B1104">
            <v>1.3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39</v>
          </cell>
          <cell r="H1104">
            <v>101.3</v>
          </cell>
          <cell r="I1104">
            <v>61</v>
          </cell>
        </row>
        <row r="1105">
          <cell r="A1105" t="str">
            <v>Льговский район</v>
          </cell>
        </row>
        <row r="1106">
          <cell r="A1106" t="str">
            <v>Всего по обследуемым видам экономической деятельности</v>
          </cell>
          <cell r="B1106">
            <v>6.8</v>
          </cell>
          <cell r="C1106">
            <v>6.8</v>
          </cell>
          <cell r="D1106">
            <v>2.6</v>
          </cell>
          <cell r="E1106">
            <v>2.2999999999999998</v>
          </cell>
          <cell r="F1106">
            <v>100</v>
          </cell>
          <cell r="G1106">
            <v>54.3</v>
          </cell>
          <cell r="H1106">
            <v>104.5</v>
          </cell>
          <cell r="I1106">
            <v>45.7</v>
          </cell>
        </row>
        <row r="1107">
          <cell r="A1107" t="str">
            <v>СЕЛЬСКОЕ, ЛЕСНОЕ ХОЗЯЙСТВО, ОХОТА, РЫБОЛОВСТВО И РЫБОВОДСТВО</v>
          </cell>
          <cell r="B1107">
            <v>11</v>
          </cell>
          <cell r="C1107">
            <v>11</v>
          </cell>
          <cell r="D1107">
            <v>7.8</v>
          </cell>
          <cell r="E1107">
            <v>7.1</v>
          </cell>
          <cell r="F1107">
            <v>100</v>
          </cell>
          <cell r="G1107">
            <v>32.9</v>
          </cell>
          <cell r="H1107">
            <v>103.6</v>
          </cell>
          <cell r="I1107">
            <v>67.099999999999994</v>
          </cell>
        </row>
        <row r="1108">
          <cell r="A1108" t="str">
            <v>Растениеводство и животноводство, охота и предоставление соответствующих услуг в этих областях</v>
          </cell>
          <cell r="B1108">
            <v>11</v>
          </cell>
          <cell r="C1108">
            <v>11</v>
          </cell>
          <cell r="D1108">
            <v>7.8</v>
          </cell>
          <cell r="E1108">
            <v>7.1</v>
          </cell>
          <cell r="F1108">
            <v>100</v>
          </cell>
          <cell r="G1108">
            <v>32.9</v>
          </cell>
          <cell r="H1108">
            <v>103.6</v>
          </cell>
          <cell r="I1108">
            <v>67.099999999999994</v>
          </cell>
        </row>
        <row r="1109">
          <cell r="A1109" t="str">
            <v>Выращивание однолетних культур</v>
          </cell>
          <cell r="B1109">
            <v>11</v>
          </cell>
          <cell r="C1109">
            <v>11</v>
          </cell>
          <cell r="D1109">
            <v>7.8</v>
          </cell>
          <cell r="E1109">
            <v>7.1</v>
          </cell>
          <cell r="F1109">
            <v>100</v>
          </cell>
          <cell r="G1109">
            <v>32.9</v>
          </cell>
          <cell r="H1109">
            <v>103.6</v>
          </cell>
          <cell r="I1109">
            <v>67.099999999999994</v>
          </cell>
        </row>
        <row r="1110">
          <cell r="A1110" t="str">
            <v>Выращивание зерновых (кроме риса), зернобобовых культур и семян масличных культур</v>
          </cell>
          <cell r="B1110">
            <v>11</v>
          </cell>
          <cell r="C1110">
            <v>11</v>
          </cell>
          <cell r="D1110">
            <v>7.8</v>
          </cell>
          <cell r="E1110">
            <v>7.1</v>
          </cell>
          <cell r="F1110">
            <v>100</v>
          </cell>
          <cell r="G1110">
            <v>32.9</v>
          </cell>
          <cell r="H1110">
            <v>103.6</v>
          </cell>
          <cell r="I1110">
            <v>67.099999999999994</v>
          </cell>
        </row>
        <row r="1111">
          <cell r="A1111" t="str">
            <v>Выращивание зерновых культур</v>
          </cell>
          <cell r="B1111">
            <v>11</v>
          </cell>
          <cell r="C1111">
            <v>11</v>
          </cell>
          <cell r="D1111">
            <v>7.8</v>
          </cell>
          <cell r="E1111">
            <v>7.1</v>
          </cell>
          <cell r="F1111">
            <v>100</v>
          </cell>
          <cell r="G1111">
            <v>32.9</v>
          </cell>
          <cell r="H1111">
            <v>103.6</v>
          </cell>
          <cell r="I1111">
            <v>67.099999999999994</v>
          </cell>
        </row>
        <row r="1112">
          <cell r="A1112" t="str">
            <v>ТРАНСПОРТИРОВКА И ХРАНЕНИЕ</v>
          </cell>
          <cell r="B1112">
            <v>4.8</v>
          </cell>
          <cell r="C1112">
            <v>4.8</v>
          </cell>
          <cell r="D1112">
            <v>0</v>
          </cell>
          <cell r="E1112">
            <v>0</v>
          </cell>
          <cell r="F1112">
            <v>100</v>
          </cell>
          <cell r="G1112">
            <v>64.5</v>
          </cell>
          <cell r="H1112">
            <v>105</v>
          </cell>
          <cell r="I1112">
            <v>35.5</v>
          </cell>
        </row>
        <row r="1113">
          <cell r="A1113" t="str">
            <v>Складское хозяйство и вспомогательная транспортная деятельность</v>
          </cell>
          <cell r="B1113">
            <v>4.8</v>
          </cell>
          <cell r="C1113">
            <v>4.8</v>
          </cell>
          <cell r="D1113">
            <v>0</v>
          </cell>
          <cell r="E1113">
            <v>0</v>
          </cell>
          <cell r="F1113">
            <v>100</v>
          </cell>
          <cell r="G1113">
            <v>64.5</v>
          </cell>
          <cell r="H1113">
            <v>105</v>
          </cell>
          <cell r="I1113">
            <v>35.5</v>
          </cell>
        </row>
        <row r="1114">
          <cell r="A1114" t="str">
            <v>Деятельность по складированию и хранению</v>
          </cell>
          <cell r="B1114">
            <v>4.8</v>
          </cell>
          <cell r="C1114">
            <v>4.8</v>
          </cell>
          <cell r="D1114">
            <v>0</v>
          </cell>
          <cell r="E1114">
            <v>0</v>
          </cell>
          <cell r="F1114">
            <v>100</v>
          </cell>
          <cell r="G1114">
            <v>64.5</v>
          </cell>
          <cell r="H1114">
            <v>105</v>
          </cell>
          <cell r="I1114">
            <v>35.5</v>
          </cell>
        </row>
        <row r="1115">
          <cell r="A1115" t="str">
            <v>Деятельность по складированию и хранению</v>
          </cell>
          <cell r="B1115">
            <v>4.8</v>
          </cell>
          <cell r="C1115">
            <v>4.8</v>
          </cell>
          <cell r="D1115">
            <v>0</v>
          </cell>
          <cell r="E1115">
            <v>0</v>
          </cell>
          <cell r="F1115">
            <v>100</v>
          </cell>
          <cell r="G1115">
            <v>64.5</v>
          </cell>
          <cell r="H1115">
            <v>105</v>
          </cell>
          <cell r="I1115">
            <v>35.5</v>
          </cell>
        </row>
        <row r="1116">
          <cell r="A1116" t="str">
            <v>Хранение и складирование зерна</v>
          </cell>
          <cell r="B1116">
            <v>4.8</v>
          </cell>
          <cell r="C1116">
            <v>4.8</v>
          </cell>
          <cell r="D1116">
            <v>0</v>
          </cell>
          <cell r="E1116">
            <v>0</v>
          </cell>
          <cell r="F1116">
            <v>100</v>
          </cell>
          <cell r="G1116">
            <v>64.5</v>
          </cell>
          <cell r="H1116">
            <v>105</v>
          </cell>
          <cell r="I1116">
            <v>35.5</v>
          </cell>
        </row>
        <row r="1117">
          <cell r="A1117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117">
            <v>6.8</v>
          </cell>
          <cell r="C1117">
            <v>6.8</v>
          </cell>
          <cell r="D1117">
            <v>2.6</v>
          </cell>
          <cell r="E1117">
            <v>2.2999999999999998</v>
          </cell>
          <cell r="F1117">
            <v>100</v>
          </cell>
          <cell r="G1117">
            <v>54.3</v>
          </cell>
          <cell r="H1117">
            <v>104.5</v>
          </cell>
          <cell r="I1117">
            <v>45.7</v>
          </cell>
        </row>
        <row r="1118">
          <cell r="A1118" t="str">
            <v>Сельское хозяйство     01.1+01.2+01.3+01.4+01.5</v>
          </cell>
          <cell r="B1118">
            <v>11</v>
          </cell>
          <cell r="C1118">
            <v>11</v>
          </cell>
          <cell r="D1118">
            <v>7.8</v>
          </cell>
          <cell r="E1118">
            <v>7.1</v>
          </cell>
          <cell r="F1118">
            <v>100</v>
          </cell>
          <cell r="G1118">
            <v>32.9</v>
          </cell>
          <cell r="H1118">
            <v>103.6</v>
          </cell>
          <cell r="I1118">
            <v>67.099999999999994</v>
          </cell>
        </row>
        <row r="1119">
          <cell r="A1119" t="str">
            <v>Растениеводство          01.1+01.2+01.3</v>
          </cell>
          <cell r="B1119">
            <v>11</v>
          </cell>
          <cell r="C1119">
            <v>11</v>
          </cell>
          <cell r="D1119">
            <v>7.8</v>
          </cell>
          <cell r="E1119">
            <v>7.1</v>
          </cell>
          <cell r="F1119">
            <v>100</v>
          </cell>
          <cell r="G1119">
            <v>32.9</v>
          </cell>
          <cell r="H1119">
            <v>103.6</v>
          </cell>
          <cell r="I1119">
            <v>67.099999999999994</v>
          </cell>
        </row>
        <row r="1120">
          <cell r="A1120" t="str">
            <v>Мантуровский район</v>
          </cell>
        </row>
        <row r="1121">
          <cell r="A1121" t="str">
            <v>Всего по обследуемым видам экономической деятельности</v>
          </cell>
          <cell r="B1121">
            <v>7.3</v>
          </cell>
          <cell r="C1121">
            <v>7.2</v>
          </cell>
          <cell r="D1121">
            <v>1.2</v>
          </cell>
          <cell r="E1121">
            <v>0.3</v>
          </cell>
          <cell r="F1121">
            <v>90.2</v>
          </cell>
          <cell r="G1121">
            <v>43.2</v>
          </cell>
          <cell r="H1121">
            <v>106.5</v>
          </cell>
          <cell r="I1121">
            <v>56.8</v>
          </cell>
        </row>
        <row r="1122">
          <cell r="A1122" t="str">
            <v>СЕЛЬСКОЕ, ЛЕСНОЕ ХОЗЯЙСТВО, ОХОТА, РЫБОЛОВСТВО И РЫБОВОДСТВО</v>
          </cell>
          <cell r="B1122">
            <v>21.7</v>
          </cell>
          <cell r="C1122">
            <v>21.5</v>
          </cell>
          <cell r="D1122">
            <v>3.4</v>
          </cell>
          <cell r="E1122">
            <v>0.1</v>
          </cell>
          <cell r="F1122">
            <v>100</v>
          </cell>
          <cell r="G1122">
            <v>72.900000000000006</v>
          </cell>
          <cell r="H1122">
            <v>123.5</v>
          </cell>
          <cell r="I1122">
            <v>27.1</v>
          </cell>
        </row>
        <row r="1123">
          <cell r="A1123" t="str">
            <v>Растениеводство и животноводство, охота и предоставление соответствующих услуг в этих областях</v>
          </cell>
          <cell r="B1123">
            <v>21.7</v>
          </cell>
          <cell r="C1123">
            <v>21.5</v>
          </cell>
          <cell r="D1123">
            <v>3.4</v>
          </cell>
          <cell r="E1123">
            <v>0.1</v>
          </cell>
          <cell r="F1123">
            <v>100</v>
          </cell>
          <cell r="G1123">
            <v>72.900000000000006</v>
          </cell>
          <cell r="H1123">
            <v>123.5</v>
          </cell>
          <cell r="I1123">
            <v>27.1</v>
          </cell>
        </row>
        <row r="1124">
          <cell r="A1124" t="str">
            <v>Выращивание однолетних культур</v>
          </cell>
          <cell r="B1124">
            <v>21.7</v>
          </cell>
          <cell r="C1124">
            <v>21.5</v>
          </cell>
          <cell r="D1124">
            <v>3.4</v>
          </cell>
          <cell r="E1124">
            <v>0.1</v>
          </cell>
          <cell r="F1124">
            <v>100</v>
          </cell>
          <cell r="G1124">
            <v>72.900000000000006</v>
          </cell>
          <cell r="H1124">
            <v>123.5</v>
          </cell>
          <cell r="I1124">
            <v>27.1</v>
          </cell>
        </row>
        <row r="1125">
          <cell r="A1125" t="str">
            <v>Выращивание зерновых (кроме риса), зернобобовых культур и семян масличных культур</v>
          </cell>
          <cell r="B1125">
            <v>21.7</v>
          </cell>
          <cell r="C1125">
            <v>21.5</v>
          </cell>
          <cell r="D1125">
            <v>3.4</v>
          </cell>
          <cell r="E1125">
            <v>0.1</v>
          </cell>
          <cell r="F1125">
            <v>100</v>
          </cell>
          <cell r="G1125">
            <v>72.900000000000006</v>
          </cell>
          <cell r="H1125">
            <v>123.5</v>
          </cell>
          <cell r="I1125">
            <v>27.1</v>
          </cell>
        </row>
        <row r="1126">
          <cell r="A1126" t="str">
            <v>Выращивание зерновых культур</v>
          </cell>
          <cell r="B1126">
            <v>21.7</v>
          </cell>
          <cell r="C1126">
            <v>21.5</v>
          </cell>
          <cell r="D1126">
            <v>3.4</v>
          </cell>
          <cell r="E1126">
            <v>0.1</v>
          </cell>
          <cell r="F1126">
            <v>100</v>
          </cell>
          <cell r="G1126">
            <v>72.900000000000006</v>
          </cell>
          <cell r="H1126">
            <v>123.5</v>
          </cell>
          <cell r="I1126">
            <v>27.1</v>
          </cell>
        </row>
        <row r="1127">
          <cell r="A1127" t="str">
            <v>ОБРАБАТЫВАЮЩИЕ ПРОИЗВОДСТВА</v>
          </cell>
          <cell r="B1127">
            <v>32.700000000000003</v>
          </cell>
          <cell r="C1127">
            <v>32.700000000000003</v>
          </cell>
          <cell r="D1127">
            <v>4</v>
          </cell>
          <cell r="E1127">
            <v>3.9</v>
          </cell>
          <cell r="F1127">
            <v>88.8</v>
          </cell>
          <cell r="G1127">
            <v>71.400000000000006</v>
          </cell>
          <cell r="H1127">
            <v>142.69999999999999</v>
          </cell>
          <cell r="I1127">
            <v>28.6</v>
          </cell>
        </row>
        <row r="1128">
          <cell r="A1128" t="str">
            <v>Производство пищевых продуктов</v>
          </cell>
          <cell r="B1128">
            <v>32.700000000000003</v>
          </cell>
          <cell r="C1128">
            <v>32.700000000000003</v>
          </cell>
          <cell r="D1128">
            <v>4</v>
          </cell>
          <cell r="E1128">
            <v>3.9</v>
          </cell>
          <cell r="F1128">
            <v>88.8</v>
          </cell>
          <cell r="G1128">
            <v>71.400000000000006</v>
          </cell>
          <cell r="H1128">
            <v>142.69999999999999</v>
          </cell>
          <cell r="I1128">
            <v>28.6</v>
          </cell>
        </row>
        <row r="1129">
          <cell r="A1129" t="str">
            <v>Производство прочих пищевых продуктов</v>
          </cell>
          <cell r="B1129">
            <v>32.700000000000003</v>
          </cell>
          <cell r="C1129">
            <v>32.700000000000003</v>
          </cell>
          <cell r="D1129">
            <v>4</v>
          </cell>
          <cell r="E1129">
            <v>3.9</v>
          </cell>
          <cell r="F1129">
            <v>88.8</v>
          </cell>
          <cell r="G1129">
            <v>71.400000000000006</v>
          </cell>
          <cell r="H1129">
            <v>142.69999999999999</v>
          </cell>
          <cell r="I1129">
            <v>28.6</v>
          </cell>
        </row>
        <row r="1130">
          <cell r="A1130" t="str">
            <v>Производство сахара</v>
          </cell>
          <cell r="B1130">
            <v>32.700000000000003</v>
          </cell>
          <cell r="C1130">
            <v>32.700000000000003</v>
          </cell>
          <cell r="D1130">
            <v>4</v>
          </cell>
          <cell r="E1130">
            <v>3.9</v>
          </cell>
          <cell r="F1130">
            <v>88.8</v>
          </cell>
          <cell r="G1130">
            <v>71.400000000000006</v>
          </cell>
          <cell r="H1130">
            <v>142.69999999999999</v>
          </cell>
          <cell r="I1130">
            <v>28.6</v>
          </cell>
        </row>
        <row r="1131">
          <cell r="A1131" t="str">
            <v>ТОРГОВЛЯ ОПТОВАЯ И РОЗНИЧНАЯ; РЕМОНТ АВТОТРАНСПОРТНЫХ СРЕДСТВ И МОТОЦИКЛОВ</v>
          </cell>
          <cell r="B1131">
            <v>17.7</v>
          </cell>
          <cell r="C1131">
            <v>17.7</v>
          </cell>
          <cell r="D1131">
            <v>2.9</v>
          </cell>
          <cell r="E1131">
            <v>2.9</v>
          </cell>
          <cell r="F1131">
            <v>100</v>
          </cell>
          <cell r="G1131">
            <v>57.8</v>
          </cell>
          <cell r="H1131">
            <v>118</v>
          </cell>
          <cell r="I1131">
            <v>42.2</v>
          </cell>
        </row>
        <row r="1132">
          <cell r="A1132" t="str">
            <v>Торговля розничная, кроме торговли автотранспортными средствами и мотоциклами</v>
          </cell>
          <cell r="B1132">
            <v>17.7</v>
          </cell>
          <cell r="C1132">
            <v>17.7</v>
          </cell>
          <cell r="D1132">
            <v>2.9</v>
          </cell>
          <cell r="E1132">
            <v>2.9</v>
          </cell>
          <cell r="F1132">
            <v>100</v>
          </cell>
          <cell r="G1132">
            <v>57.8</v>
          </cell>
          <cell r="H1132">
            <v>118</v>
          </cell>
          <cell r="I1132">
            <v>42.2</v>
          </cell>
        </row>
        <row r="1133">
          <cell r="A1133" t="str">
            <v>Торговля розничная в неспециализированных магазинах</v>
          </cell>
          <cell r="B1133">
            <v>17.7</v>
          </cell>
          <cell r="C1133">
            <v>17.7</v>
          </cell>
          <cell r="D1133">
            <v>2.9</v>
          </cell>
          <cell r="E1133">
            <v>2.9</v>
          </cell>
          <cell r="F1133">
            <v>100</v>
          </cell>
          <cell r="G1133">
            <v>57.8</v>
          </cell>
          <cell r="H1133">
            <v>118</v>
          </cell>
          <cell r="I1133">
            <v>42.2</v>
          </cell>
        </row>
        <row r="1134">
          <cell r="A1134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134">
            <v>17.7</v>
          </cell>
          <cell r="C1134">
            <v>17.7</v>
          </cell>
          <cell r="D1134">
            <v>2.9</v>
          </cell>
          <cell r="E1134">
            <v>2.9</v>
          </cell>
          <cell r="F1134">
            <v>100</v>
          </cell>
          <cell r="G1134">
            <v>57.8</v>
          </cell>
          <cell r="H1134">
            <v>118</v>
          </cell>
          <cell r="I1134">
            <v>42.2</v>
          </cell>
        </row>
        <row r="1135">
          <cell r="A1135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135">
            <v>17.7</v>
          </cell>
          <cell r="C1135">
            <v>17.7</v>
          </cell>
          <cell r="D1135">
            <v>2.9</v>
          </cell>
          <cell r="E1135">
            <v>2.9</v>
          </cell>
          <cell r="F1135">
            <v>100</v>
          </cell>
          <cell r="G1135">
            <v>57.8</v>
          </cell>
          <cell r="H1135">
            <v>118</v>
          </cell>
          <cell r="I1135">
            <v>42.2</v>
          </cell>
        </row>
        <row r="1136">
          <cell r="A1136" t="str">
            <v>ТРАНСПОРТИРОВКА И ХРАНЕНИЕ</v>
          </cell>
          <cell r="B1136">
            <v>0.1</v>
          </cell>
          <cell r="C1136">
            <v>0</v>
          </cell>
          <cell r="D1136">
            <v>0.6</v>
          </cell>
          <cell r="E1136">
            <v>0</v>
          </cell>
          <cell r="F1136">
            <v>0</v>
          </cell>
          <cell r="G1136">
            <v>11.9</v>
          </cell>
          <cell r="H1136">
            <v>99.6</v>
          </cell>
          <cell r="I1136">
            <v>88.1</v>
          </cell>
        </row>
        <row r="1137">
          <cell r="A1137" t="str">
            <v>Деятельность сухопутного и трубопроводного транспорта</v>
          </cell>
          <cell r="B1137">
            <v>0.1</v>
          </cell>
          <cell r="C1137">
            <v>0</v>
          </cell>
          <cell r="D1137">
            <v>0.6</v>
          </cell>
          <cell r="E1137">
            <v>0</v>
          </cell>
          <cell r="F1137">
            <v>0</v>
          </cell>
          <cell r="G1137">
            <v>11.9</v>
          </cell>
          <cell r="H1137">
            <v>99.6</v>
          </cell>
          <cell r="I1137">
            <v>88.1</v>
          </cell>
        </row>
        <row r="1138">
          <cell r="A1138" t="str">
            <v>Деятельность прочего сухопутного пассажирского транспорта</v>
          </cell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57.4</v>
          </cell>
          <cell r="H1138">
            <v>100</v>
          </cell>
          <cell r="I1138">
            <v>42.6</v>
          </cell>
        </row>
        <row r="1139">
          <cell r="A1139" t="str">
            <v>Деятельность сухопутного пассажирского транспорта: внутригородские и пригородные перевозки пассажиров</v>
          </cell>
          <cell r="B1139">
            <v>0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57.4</v>
          </cell>
          <cell r="H1139">
            <v>100</v>
          </cell>
          <cell r="I1139">
            <v>42.6</v>
          </cell>
        </row>
        <row r="1140">
          <cell r="A1140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1140">
            <v>0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57.4</v>
          </cell>
          <cell r="H1140">
            <v>100</v>
          </cell>
          <cell r="I1140">
            <v>42.6</v>
          </cell>
        </row>
        <row r="1141">
          <cell r="A1141" t="str">
            <v>Деятельность автобусного транспорта по регулярным внутригородским и пригородным пассажирским перевозкам</v>
          </cell>
          <cell r="B1141">
            <v>0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57.4</v>
          </cell>
          <cell r="H1141">
            <v>100</v>
          </cell>
          <cell r="I1141">
            <v>42.6</v>
          </cell>
        </row>
        <row r="1142">
          <cell r="A1142" t="str">
            <v>Деятельность трубопроводного транспорта</v>
          </cell>
          <cell r="B1142">
            <v>0.1</v>
          </cell>
          <cell r="C1142">
            <v>0</v>
          </cell>
          <cell r="D1142">
            <v>0.6</v>
          </cell>
          <cell r="E1142">
            <v>0</v>
          </cell>
          <cell r="F1142">
            <v>0</v>
          </cell>
          <cell r="G1142">
            <v>11.6</v>
          </cell>
          <cell r="H1142">
            <v>99.6</v>
          </cell>
          <cell r="I1142">
            <v>88.4</v>
          </cell>
        </row>
        <row r="1143">
          <cell r="A1143" t="str">
            <v>Деятельность трубопроводного транспорта</v>
          </cell>
          <cell r="B1143">
            <v>0.1</v>
          </cell>
          <cell r="C1143">
            <v>0</v>
          </cell>
          <cell r="D1143">
            <v>0.6</v>
          </cell>
          <cell r="E1143">
            <v>0</v>
          </cell>
          <cell r="F1143">
            <v>0</v>
          </cell>
          <cell r="G1143">
            <v>11.6</v>
          </cell>
          <cell r="H1143">
            <v>99.6</v>
          </cell>
          <cell r="I1143">
            <v>88.4</v>
          </cell>
        </row>
        <row r="1144">
          <cell r="A1144" t="str">
            <v>Транспортирование по трубопроводам нефти и нефтепродуктов</v>
          </cell>
          <cell r="B1144">
            <v>0.1</v>
          </cell>
          <cell r="C1144">
            <v>0</v>
          </cell>
          <cell r="D1144">
            <v>0.6</v>
          </cell>
          <cell r="E1144">
            <v>0</v>
          </cell>
          <cell r="F1144">
            <v>0</v>
          </cell>
          <cell r="G1144">
            <v>11.6</v>
          </cell>
          <cell r="H1144">
            <v>99.6</v>
          </cell>
          <cell r="I1144">
            <v>88.4</v>
          </cell>
        </row>
        <row r="1145">
          <cell r="A1145" t="str">
            <v>Транспортирование по трубопроводам нефти</v>
          </cell>
          <cell r="B1145">
            <v>0.1</v>
          </cell>
          <cell r="C1145">
            <v>0</v>
          </cell>
          <cell r="D1145">
            <v>0.6</v>
          </cell>
          <cell r="E1145">
            <v>0</v>
          </cell>
          <cell r="F1145">
            <v>0</v>
          </cell>
          <cell r="G1145">
            <v>11.6</v>
          </cell>
          <cell r="H1145">
            <v>99.6</v>
          </cell>
          <cell r="I1145">
            <v>88.4</v>
          </cell>
        </row>
        <row r="1146">
          <cell r="A1146" t="str">
            <v>ДЕЯТЕЛЬНОСТЬ В ОБЛАСТИ ИНФОРМАЦИИ И СВЯЗИ</v>
          </cell>
          <cell r="B1146">
            <v>0.5</v>
          </cell>
          <cell r="C1146">
            <v>0.3</v>
          </cell>
          <cell r="D1146">
            <v>0.6</v>
          </cell>
          <cell r="E1146">
            <v>0.4</v>
          </cell>
          <cell r="F1146">
            <v>100</v>
          </cell>
          <cell r="G1146">
            <v>6.7</v>
          </cell>
          <cell r="H1146">
            <v>99.9</v>
          </cell>
          <cell r="I1146">
            <v>93.3</v>
          </cell>
        </row>
        <row r="1147">
          <cell r="A1147" t="str">
            <v>Деятельность в сфере телекоммуникаций</v>
          </cell>
          <cell r="B1147">
            <v>0.5</v>
          </cell>
          <cell r="C1147">
            <v>0.3</v>
          </cell>
          <cell r="D1147">
            <v>0.6</v>
          </cell>
          <cell r="E1147">
            <v>0.4</v>
          </cell>
          <cell r="F1147">
            <v>100</v>
          </cell>
          <cell r="G1147">
            <v>6.7</v>
          </cell>
          <cell r="H1147">
            <v>99.9</v>
          </cell>
          <cell r="I1147">
            <v>93.3</v>
          </cell>
        </row>
        <row r="1148">
          <cell r="A1148" t="str">
            <v>Деятельность в области связи на базе проводных технологий</v>
          </cell>
          <cell r="B1148">
            <v>0.5</v>
          </cell>
          <cell r="C1148">
            <v>0.3</v>
          </cell>
          <cell r="D1148">
            <v>0.6</v>
          </cell>
          <cell r="E1148">
            <v>0.4</v>
          </cell>
          <cell r="F1148">
            <v>100</v>
          </cell>
          <cell r="G1148">
            <v>6.7</v>
          </cell>
          <cell r="H1148">
            <v>99.9</v>
          </cell>
          <cell r="I1148">
            <v>93.3</v>
          </cell>
        </row>
        <row r="1149">
          <cell r="A1149" t="str">
            <v>Деятельность в области связи на базе проводных технологий</v>
          </cell>
          <cell r="B1149">
            <v>0.5</v>
          </cell>
          <cell r="C1149">
            <v>0.3</v>
          </cell>
          <cell r="D1149">
            <v>0.6</v>
          </cell>
          <cell r="E1149">
            <v>0.4</v>
          </cell>
          <cell r="F1149">
            <v>100</v>
          </cell>
          <cell r="G1149">
            <v>6.7</v>
          </cell>
          <cell r="H1149">
            <v>99.9</v>
          </cell>
          <cell r="I1149">
            <v>93.3</v>
          </cell>
        </row>
        <row r="1150">
          <cell r="A1150" t="str">
            <v>Деятельность по предоставлению услуг телефонной связи</v>
          </cell>
          <cell r="B1150">
            <v>0.5</v>
          </cell>
          <cell r="C1150">
            <v>0.3</v>
          </cell>
          <cell r="D1150">
            <v>0.6</v>
          </cell>
          <cell r="E1150">
            <v>0.4</v>
          </cell>
          <cell r="F1150">
            <v>100</v>
          </cell>
          <cell r="G1150">
            <v>6.7</v>
          </cell>
          <cell r="H1150">
            <v>99.9</v>
          </cell>
          <cell r="I1150">
            <v>93.3</v>
          </cell>
        </row>
        <row r="1151">
          <cell r="A1151" t="str">
            <v>ДЕЯТЕЛЬНОСТЬ АДМИНИСТРАТИВНАЯ И СОПУТСТВУЮЩИЕ ДОПОЛНИТЕЛЬНЫЕ УСЛУГИ</v>
          </cell>
          <cell r="B1151">
            <v>0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100</v>
          </cell>
          <cell r="I1151">
            <v>100</v>
          </cell>
        </row>
        <row r="1152">
          <cell r="A1152" t="str">
            <v>Деятельность по обеспечению безопасности и проведению расследований</v>
          </cell>
          <cell r="B1152">
            <v>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100</v>
          </cell>
          <cell r="I1152">
            <v>100</v>
          </cell>
        </row>
        <row r="1153">
          <cell r="A1153" t="str">
            <v>Деятельность частных охранных служб</v>
          </cell>
          <cell r="B1153">
            <v>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100</v>
          </cell>
          <cell r="I1153">
            <v>100</v>
          </cell>
        </row>
        <row r="1154">
          <cell r="A1154" t="str">
            <v>Деятельность частных охранных служб</v>
          </cell>
          <cell r="B1154">
            <v>0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100</v>
          </cell>
          <cell r="I1154">
            <v>100</v>
          </cell>
        </row>
        <row r="1155">
          <cell r="A1155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155">
            <v>32.700000000000003</v>
          </cell>
          <cell r="C1155">
            <v>32.700000000000003</v>
          </cell>
          <cell r="D1155">
            <v>4</v>
          </cell>
          <cell r="E1155">
            <v>3.9</v>
          </cell>
          <cell r="F1155">
            <v>88.8</v>
          </cell>
          <cell r="G1155">
            <v>71.400000000000006</v>
          </cell>
          <cell r="H1155">
            <v>142.69999999999999</v>
          </cell>
          <cell r="I1155">
            <v>28.6</v>
          </cell>
        </row>
        <row r="1156">
          <cell r="A1156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156">
            <v>25.9</v>
          </cell>
          <cell r="C1156">
            <v>25.7</v>
          </cell>
          <cell r="D1156">
            <v>3.6</v>
          </cell>
          <cell r="E1156">
            <v>1.4</v>
          </cell>
          <cell r="F1156">
            <v>89.1</v>
          </cell>
          <cell r="G1156">
            <v>72.3</v>
          </cell>
          <cell r="H1156">
            <v>130.1</v>
          </cell>
          <cell r="I1156">
            <v>27.7</v>
          </cell>
        </row>
        <row r="1157">
          <cell r="A1157" t="str">
            <v>Платные услуги населению</v>
          </cell>
          <cell r="B1157">
            <v>0.5</v>
          </cell>
          <cell r="C1157">
            <v>0.3</v>
          </cell>
          <cell r="D1157">
            <v>0.6</v>
          </cell>
          <cell r="E1157">
            <v>0.4</v>
          </cell>
          <cell r="F1157">
            <v>100</v>
          </cell>
          <cell r="G1157">
            <v>8.6999999999999993</v>
          </cell>
          <cell r="H1157">
            <v>99.9</v>
          </cell>
          <cell r="I1157">
            <v>91.3</v>
          </cell>
        </row>
        <row r="1158">
          <cell r="A1158" t="str">
            <v>Промышленное производство (промышленность)</v>
          </cell>
          <cell r="B1158">
            <v>32.700000000000003</v>
          </cell>
          <cell r="C1158">
            <v>32.700000000000003</v>
          </cell>
          <cell r="D1158">
            <v>4</v>
          </cell>
          <cell r="E1158">
            <v>3.9</v>
          </cell>
          <cell r="F1158">
            <v>88.8</v>
          </cell>
          <cell r="G1158">
            <v>71.400000000000006</v>
          </cell>
          <cell r="H1158">
            <v>142.69999999999999</v>
          </cell>
          <cell r="I1158">
            <v>28.6</v>
          </cell>
        </row>
        <row r="1159">
          <cell r="A1159" t="str">
            <v>Сельское хозяйство     01.1+01.2+01.3+01.4+01.5</v>
          </cell>
          <cell r="B1159">
            <v>21.7</v>
          </cell>
          <cell r="C1159">
            <v>21.5</v>
          </cell>
          <cell r="D1159">
            <v>3.4</v>
          </cell>
          <cell r="E1159">
            <v>0.1</v>
          </cell>
          <cell r="F1159">
            <v>100</v>
          </cell>
          <cell r="G1159">
            <v>72.900000000000006</v>
          </cell>
          <cell r="H1159">
            <v>123.5</v>
          </cell>
          <cell r="I1159">
            <v>27.1</v>
          </cell>
        </row>
        <row r="1160">
          <cell r="A1160" t="str">
            <v>Растениеводство          01.1+01.2+01.3</v>
          </cell>
          <cell r="B1160">
            <v>21.7</v>
          </cell>
          <cell r="C1160">
            <v>21.5</v>
          </cell>
          <cell r="D1160">
            <v>3.4</v>
          </cell>
          <cell r="E1160">
            <v>0.1</v>
          </cell>
          <cell r="F1160">
            <v>100</v>
          </cell>
          <cell r="G1160">
            <v>72.900000000000006</v>
          </cell>
          <cell r="H1160">
            <v>123.5</v>
          </cell>
          <cell r="I1160">
            <v>27.1</v>
          </cell>
        </row>
        <row r="1161">
          <cell r="A1161" t="str">
            <v>Медвенский район</v>
          </cell>
        </row>
        <row r="1162">
          <cell r="A1162" t="str">
            <v>Всего по обследуемым видам экономической деятельности</v>
          </cell>
          <cell r="B1162">
            <v>9</v>
          </cell>
          <cell r="C1162">
            <v>8.8000000000000007</v>
          </cell>
          <cell r="D1162">
            <v>2.6</v>
          </cell>
          <cell r="E1162">
            <v>1.7</v>
          </cell>
          <cell r="F1162">
            <v>60.4</v>
          </cell>
          <cell r="G1162">
            <v>51.7</v>
          </cell>
          <cell r="H1162">
            <v>107</v>
          </cell>
          <cell r="I1162">
            <v>48.3</v>
          </cell>
        </row>
        <row r="1163">
          <cell r="A1163" t="str">
            <v>СЕЛЬСКОЕ, ЛЕСНОЕ ХОЗЯЙСТВО, ОХОТА, РЫБОЛОВСТВО И РЫБОВОДСТВО</v>
          </cell>
          <cell r="B1163">
            <v>14.5</v>
          </cell>
          <cell r="C1163">
            <v>14.5</v>
          </cell>
          <cell r="D1163">
            <v>2.6</v>
          </cell>
          <cell r="E1163">
            <v>2.2999999999999998</v>
          </cell>
          <cell r="F1163">
            <v>40.6</v>
          </cell>
          <cell r="G1163">
            <v>67.400000000000006</v>
          </cell>
          <cell r="H1163">
            <v>113.9</v>
          </cell>
          <cell r="I1163">
            <v>32.6</v>
          </cell>
        </row>
        <row r="1164">
          <cell r="A1164" t="str">
            <v>Растениеводство и животноводство, охота и предоставление соответствующих услуг в этих областях</v>
          </cell>
          <cell r="B1164">
            <v>14.5</v>
          </cell>
          <cell r="C1164">
            <v>14.5</v>
          </cell>
          <cell r="D1164">
            <v>2.6</v>
          </cell>
          <cell r="E1164">
            <v>2.2999999999999998</v>
          </cell>
          <cell r="F1164">
            <v>40.6</v>
          </cell>
          <cell r="G1164">
            <v>67.400000000000006</v>
          </cell>
          <cell r="H1164">
            <v>113.9</v>
          </cell>
          <cell r="I1164">
            <v>32.6</v>
          </cell>
        </row>
        <row r="1165">
          <cell r="A1165" t="str">
            <v>Выращивание однолетних культур</v>
          </cell>
          <cell r="B1165">
            <v>14.5</v>
          </cell>
          <cell r="C1165">
            <v>14.5</v>
          </cell>
          <cell r="D1165">
            <v>2.6</v>
          </cell>
          <cell r="E1165">
            <v>2.2999999999999998</v>
          </cell>
          <cell r="F1165">
            <v>40.6</v>
          </cell>
          <cell r="G1165">
            <v>67.400000000000006</v>
          </cell>
          <cell r="H1165">
            <v>113.9</v>
          </cell>
          <cell r="I1165">
            <v>32.6</v>
          </cell>
        </row>
        <row r="1166">
          <cell r="A1166" t="str">
            <v>Выращивание зерновых (кроме риса), зернобобовых культур и семян масличных культур</v>
          </cell>
          <cell r="B1166">
            <v>14.5</v>
          </cell>
          <cell r="C1166">
            <v>14.5</v>
          </cell>
          <cell r="D1166">
            <v>2.6</v>
          </cell>
          <cell r="E1166">
            <v>2.2999999999999998</v>
          </cell>
          <cell r="F1166">
            <v>40.6</v>
          </cell>
          <cell r="G1166">
            <v>67.400000000000006</v>
          </cell>
          <cell r="H1166">
            <v>113.9</v>
          </cell>
          <cell r="I1166">
            <v>32.6</v>
          </cell>
        </row>
        <row r="1167">
          <cell r="A1167" t="str">
            <v>Выращивание зерновых культур</v>
          </cell>
          <cell r="B1167">
            <v>14.5</v>
          </cell>
          <cell r="C1167">
            <v>14.5</v>
          </cell>
          <cell r="D1167">
            <v>2.6</v>
          </cell>
          <cell r="E1167">
            <v>2.2999999999999998</v>
          </cell>
          <cell r="F1167">
            <v>40.6</v>
          </cell>
          <cell r="G1167">
            <v>67.400000000000006</v>
          </cell>
          <cell r="H1167">
            <v>113.9</v>
          </cell>
          <cell r="I1167">
            <v>32.6</v>
          </cell>
        </row>
        <row r="1168">
          <cell r="A1168" t="str">
            <v>ОБРАБАТЫВАЮЩИЕ ПРОИЗВОДСТВА</v>
          </cell>
          <cell r="B1168">
            <v>5.9</v>
          </cell>
          <cell r="C1168">
            <v>5.9</v>
          </cell>
          <cell r="D1168">
            <v>1.9</v>
          </cell>
          <cell r="E1168">
            <v>0.5</v>
          </cell>
          <cell r="F1168">
            <v>100</v>
          </cell>
          <cell r="G1168">
            <v>40.9</v>
          </cell>
          <cell r="H1168">
            <v>104.3</v>
          </cell>
          <cell r="I1168">
            <v>59.1</v>
          </cell>
        </row>
        <row r="1169">
          <cell r="A1169" t="str">
            <v>Производство пищевых продуктов</v>
          </cell>
          <cell r="B1169">
            <v>6.1</v>
          </cell>
          <cell r="C1169">
            <v>6.1</v>
          </cell>
          <cell r="D1169">
            <v>1.9</v>
          </cell>
          <cell r="E1169">
            <v>0.5</v>
          </cell>
          <cell r="F1169">
            <v>100</v>
          </cell>
          <cell r="G1169">
            <v>42.5</v>
          </cell>
          <cell r="H1169">
            <v>104.5</v>
          </cell>
          <cell r="I1169">
            <v>57.5</v>
          </cell>
        </row>
        <row r="1170">
          <cell r="A1170" t="str">
            <v>Производство продуктов мукомольной и крупяной промышленности, крахмала и крахмалосодержащих продуктов</v>
          </cell>
          <cell r="B1170">
            <v>6.1</v>
          </cell>
          <cell r="C1170">
            <v>6.1</v>
          </cell>
          <cell r="D1170">
            <v>1.9</v>
          </cell>
          <cell r="E1170">
            <v>0.5</v>
          </cell>
          <cell r="F1170">
            <v>100</v>
          </cell>
          <cell r="G1170">
            <v>42.5</v>
          </cell>
          <cell r="H1170">
            <v>104.5</v>
          </cell>
          <cell r="I1170">
            <v>57.5</v>
          </cell>
        </row>
        <row r="1171">
          <cell r="A1171" t="str">
            <v>Производство продуктов мукомольной и крупяной промышленности</v>
          </cell>
          <cell r="B1171">
            <v>6.1</v>
          </cell>
          <cell r="C1171">
            <v>6.1</v>
          </cell>
          <cell r="D1171">
            <v>1.9</v>
          </cell>
          <cell r="E1171">
            <v>0.5</v>
          </cell>
          <cell r="F1171">
            <v>100</v>
          </cell>
          <cell r="G1171">
            <v>42.5</v>
          </cell>
          <cell r="H1171">
            <v>104.5</v>
          </cell>
          <cell r="I1171">
            <v>57.5</v>
          </cell>
        </row>
        <row r="1172">
          <cell r="A1172" t="str">
            <v>Производство крупы и гранул из зерновых культур</v>
          </cell>
          <cell r="B1172">
            <v>6.1</v>
          </cell>
          <cell r="C1172">
            <v>6.1</v>
          </cell>
          <cell r="D1172">
            <v>1.9</v>
          </cell>
          <cell r="E1172">
            <v>0.5</v>
          </cell>
          <cell r="F1172">
            <v>100</v>
          </cell>
          <cell r="G1172">
            <v>42.5</v>
          </cell>
          <cell r="H1172">
            <v>104.5</v>
          </cell>
          <cell r="I1172">
            <v>57.5</v>
          </cell>
        </row>
        <row r="1173">
          <cell r="A1173" t="str">
            <v>Ремонт и монтаж машин и оборудования</v>
          </cell>
          <cell r="B1173">
            <v>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0.3</v>
          </cell>
          <cell r="H1173">
            <v>100</v>
          </cell>
          <cell r="I1173">
            <v>99.7</v>
          </cell>
        </row>
        <row r="1174">
          <cell r="A1174" t="str">
            <v>Ремонт и монтаж металлических изделий, машин и оборудования</v>
          </cell>
          <cell r="B1174">
            <v>0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0.3</v>
          </cell>
          <cell r="H1174">
            <v>100</v>
          </cell>
          <cell r="I1174">
            <v>99.7</v>
          </cell>
        </row>
        <row r="1175">
          <cell r="A1175" t="str">
            <v>Ремонт машин и оборудования</v>
          </cell>
          <cell r="B1175">
            <v>0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0.3</v>
          </cell>
          <cell r="H1175">
            <v>100</v>
          </cell>
          <cell r="I1175">
            <v>99.7</v>
          </cell>
        </row>
        <row r="1176">
          <cell r="A1176" t="str">
            <v>СТРОИТЕЛЬСТВО</v>
          </cell>
          <cell r="B1176">
            <v>6.4</v>
          </cell>
          <cell r="C1176">
            <v>6.4</v>
          </cell>
          <cell r="D1176">
            <v>0</v>
          </cell>
          <cell r="E1176">
            <v>0</v>
          </cell>
          <cell r="F1176">
            <v>0</v>
          </cell>
          <cell r="G1176">
            <v>50.5</v>
          </cell>
          <cell r="H1176">
            <v>106.8</v>
          </cell>
          <cell r="I1176">
            <v>49.5</v>
          </cell>
        </row>
        <row r="1177">
          <cell r="A1177" t="str">
            <v>Строительство инженерных сооружений</v>
          </cell>
          <cell r="B1177">
            <v>6.4</v>
          </cell>
          <cell r="C1177">
            <v>6.4</v>
          </cell>
          <cell r="D1177">
            <v>0</v>
          </cell>
          <cell r="E1177">
            <v>0</v>
          </cell>
          <cell r="F1177">
            <v>0</v>
          </cell>
          <cell r="G1177">
            <v>50.5</v>
          </cell>
          <cell r="H1177">
            <v>106.8</v>
          </cell>
          <cell r="I1177">
            <v>49.5</v>
          </cell>
        </row>
        <row r="1178">
          <cell r="A1178" t="str">
            <v>Строительство автомобильных и железных дорог</v>
          </cell>
          <cell r="B1178">
            <v>6.4</v>
          </cell>
          <cell r="C1178">
            <v>6.4</v>
          </cell>
          <cell r="D1178">
            <v>0</v>
          </cell>
          <cell r="E1178">
            <v>0</v>
          </cell>
          <cell r="F1178">
            <v>0</v>
          </cell>
          <cell r="G1178">
            <v>50.5</v>
          </cell>
          <cell r="H1178">
            <v>106.8</v>
          </cell>
          <cell r="I1178">
            <v>49.5</v>
          </cell>
        </row>
        <row r="1179">
          <cell r="A1179" t="str">
            <v>Строительство автомобильных дорог и автомагистралей</v>
          </cell>
          <cell r="B1179">
            <v>6.4</v>
          </cell>
          <cell r="C1179">
            <v>6.4</v>
          </cell>
          <cell r="D1179">
            <v>0</v>
          </cell>
          <cell r="E1179">
            <v>0</v>
          </cell>
          <cell r="F1179">
            <v>0</v>
          </cell>
          <cell r="G1179">
            <v>50.5</v>
          </cell>
          <cell r="H1179">
            <v>106.8</v>
          </cell>
          <cell r="I1179">
            <v>49.5</v>
          </cell>
        </row>
        <row r="1180">
          <cell r="A1180" t="str">
            <v>ТОРГОВЛЯ ОПТОВАЯ И РОЗНИЧНАЯ; РЕМОНТ АВТОТРАНСПОРТНЫХ СРЕДСТВ И МОТОЦИКЛОВ</v>
          </cell>
          <cell r="B1180">
            <v>66.7</v>
          </cell>
          <cell r="C1180">
            <v>66.7</v>
          </cell>
          <cell r="D1180">
            <v>3.2</v>
          </cell>
          <cell r="E1180">
            <v>2.9</v>
          </cell>
          <cell r="F1180">
            <v>100</v>
          </cell>
          <cell r="G1180">
            <v>78.900000000000006</v>
          </cell>
          <cell r="H1180">
            <v>290.5</v>
          </cell>
          <cell r="I1180">
            <v>21.1</v>
          </cell>
        </row>
        <row r="1181">
          <cell r="A1181" t="str">
            <v>Торговля розничная, кроме торговли автотранспортными средствами и мотоциклами</v>
          </cell>
          <cell r="B1181">
            <v>66.7</v>
          </cell>
          <cell r="C1181">
            <v>66.7</v>
          </cell>
          <cell r="D1181">
            <v>3.2</v>
          </cell>
          <cell r="E1181">
            <v>2.9</v>
          </cell>
          <cell r="F1181">
            <v>100</v>
          </cell>
          <cell r="G1181">
            <v>78.900000000000006</v>
          </cell>
          <cell r="H1181">
            <v>290.5</v>
          </cell>
          <cell r="I1181">
            <v>21.1</v>
          </cell>
        </row>
        <row r="1182">
          <cell r="A1182" t="str">
            <v>Торговля розничная в неспециализированных магазинах</v>
          </cell>
          <cell r="B1182">
            <v>66.7</v>
          </cell>
          <cell r="C1182">
            <v>66.7</v>
          </cell>
          <cell r="D1182">
            <v>3.2</v>
          </cell>
          <cell r="E1182">
            <v>2.9</v>
          </cell>
          <cell r="F1182">
            <v>100</v>
          </cell>
          <cell r="G1182">
            <v>78.900000000000006</v>
          </cell>
          <cell r="H1182">
            <v>290.5</v>
          </cell>
          <cell r="I1182">
            <v>21.1</v>
          </cell>
        </row>
        <row r="1183">
          <cell r="A1183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183">
            <v>33.700000000000003</v>
          </cell>
          <cell r="C1183">
            <v>33.700000000000003</v>
          </cell>
          <cell r="D1183">
            <v>2.9</v>
          </cell>
          <cell r="E1183">
            <v>2.9</v>
          </cell>
          <cell r="F1183">
            <v>100</v>
          </cell>
          <cell r="G1183">
            <v>65.400000000000006</v>
          </cell>
          <cell r="H1183">
            <v>146.5</v>
          </cell>
          <cell r="I1183">
            <v>34.6</v>
          </cell>
        </row>
        <row r="1184">
          <cell r="A1184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184">
            <v>33.700000000000003</v>
          </cell>
          <cell r="C1184">
            <v>33.700000000000003</v>
          </cell>
          <cell r="D1184">
            <v>2.9</v>
          </cell>
          <cell r="E1184">
            <v>2.9</v>
          </cell>
          <cell r="F1184">
            <v>100</v>
          </cell>
          <cell r="G1184">
            <v>65.400000000000006</v>
          </cell>
          <cell r="H1184">
            <v>146.5</v>
          </cell>
          <cell r="I1184">
            <v>34.6</v>
          </cell>
        </row>
        <row r="1185">
          <cell r="A1185" t="str">
            <v>Торговля розничная прочая в неспециализированных магазинах</v>
          </cell>
          <cell r="B1185">
            <v>100.2</v>
          </cell>
          <cell r="C1185">
            <v>100.2</v>
          </cell>
          <cell r="D1185">
            <v>0</v>
          </cell>
          <cell r="E1185">
            <v>0</v>
          </cell>
          <cell r="F1185">
            <v>0</v>
          </cell>
          <cell r="G1185">
            <v>92.6</v>
          </cell>
          <cell r="H1185">
            <v>0</v>
          </cell>
          <cell r="I1185">
            <v>7.4</v>
          </cell>
        </row>
        <row r="1186">
          <cell r="A1186" t="str">
            <v>ТРАНСПОРТИРОВКА И ХРАНЕНИЕ</v>
          </cell>
          <cell r="B1186">
            <v>1.6</v>
          </cell>
          <cell r="C1186">
            <v>1.3</v>
          </cell>
          <cell r="D1186">
            <v>2.7</v>
          </cell>
          <cell r="E1186">
            <v>1.2</v>
          </cell>
          <cell r="F1186">
            <v>100</v>
          </cell>
          <cell r="G1186">
            <v>33</v>
          </cell>
          <cell r="H1186">
            <v>98.9</v>
          </cell>
          <cell r="I1186">
            <v>67</v>
          </cell>
        </row>
        <row r="1187">
          <cell r="A1187" t="str">
            <v>Деятельность сухопутного и трубопроводного транспорта</v>
          </cell>
          <cell r="B1187">
            <v>1.6</v>
          </cell>
          <cell r="C1187">
            <v>1.3</v>
          </cell>
          <cell r="D1187">
            <v>2.7</v>
          </cell>
          <cell r="E1187">
            <v>1.2</v>
          </cell>
          <cell r="F1187">
            <v>100</v>
          </cell>
          <cell r="G1187">
            <v>33</v>
          </cell>
          <cell r="H1187">
            <v>98.9</v>
          </cell>
          <cell r="I1187">
            <v>67</v>
          </cell>
        </row>
        <row r="1188">
          <cell r="A1188" t="str">
            <v>Деятельность прочего сухопутного пассажирского транспорта</v>
          </cell>
          <cell r="B1188">
            <v>0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21.8</v>
          </cell>
          <cell r="H1188">
            <v>100</v>
          </cell>
          <cell r="I1188">
            <v>78.2</v>
          </cell>
        </row>
        <row r="1189">
          <cell r="A1189" t="str">
            <v>Деятельность сухопутного пассажирского транспорта: внутригородские и пригородные перевозки пассажиров</v>
          </cell>
          <cell r="B1189">
            <v>0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21.8</v>
          </cell>
          <cell r="H1189">
            <v>100</v>
          </cell>
          <cell r="I1189">
            <v>78.2</v>
          </cell>
        </row>
        <row r="1190">
          <cell r="A1190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1190">
            <v>0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21.8</v>
          </cell>
          <cell r="H1190">
            <v>100</v>
          </cell>
          <cell r="I1190">
            <v>78.2</v>
          </cell>
        </row>
        <row r="1191">
          <cell r="A1191" t="str">
            <v>Деятельность автобусного транспорта по регулярным внутригородским и пригородным пассажирским перевозкам</v>
          </cell>
          <cell r="B1191">
            <v>0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21.8</v>
          </cell>
          <cell r="H1191">
            <v>100</v>
          </cell>
          <cell r="I1191">
            <v>78.2</v>
          </cell>
        </row>
        <row r="1192">
          <cell r="A1192" t="str">
            <v>Деятельность трубопроводного транспорта</v>
          </cell>
          <cell r="B1192">
            <v>1.6</v>
          </cell>
          <cell r="C1192">
            <v>1.3</v>
          </cell>
          <cell r="D1192">
            <v>2.7</v>
          </cell>
          <cell r="E1192">
            <v>1.2</v>
          </cell>
          <cell r="F1192">
            <v>100</v>
          </cell>
          <cell r="G1192">
            <v>33.1</v>
          </cell>
          <cell r="H1192">
            <v>98.9</v>
          </cell>
          <cell r="I1192">
            <v>66.900000000000006</v>
          </cell>
        </row>
        <row r="1193">
          <cell r="A1193" t="str">
            <v>Деятельность трубопроводного транспорта</v>
          </cell>
          <cell r="B1193">
            <v>1.6</v>
          </cell>
          <cell r="C1193">
            <v>1.3</v>
          </cell>
          <cell r="D1193">
            <v>2.7</v>
          </cell>
          <cell r="E1193">
            <v>1.2</v>
          </cell>
          <cell r="F1193">
            <v>100</v>
          </cell>
          <cell r="G1193">
            <v>33.1</v>
          </cell>
          <cell r="H1193">
            <v>98.9</v>
          </cell>
          <cell r="I1193">
            <v>66.900000000000006</v>
          </cell>
        </row>
        <row r="1194">
          <cell r="A1194" t="str">
            <v>Транспортирование по трубопроводам газа и продуктов его переработки</v>
          </cell>
          <cell r="B1194">
            <v>1.6</v>
          </cell>
          <cell r="C1194">
            <v>1.3</v>
          </cell>
          <cell r="D1194">
            <v>2.7</v>
          </cell>
          <cell r="E1194">
            <v>1.2</v>
          </cell>
          <cell r="F1194">
            <v>100</v>
          </cell>
          <cell r="G1194">
            <v>33.1</v>
          </cell>
          <cell r="H1194">
            <v>98.9</v>
          </cell>
          <cell r="I1194">
            <v>66.900000000000006</v>
          </cell>
        </row>
        <row r="1195">
          <cell r="A1195" t="str">
            <v>Транспортирование по трубопроводам газа</v>
          </cell>
          <cell r="B1195">
            <v>1.6</v>
          </cell>
          <cell r="C1195">
            <v>1.3</v>
          </cell>
          <cell r="D1195">
            <v>2.7</v>
          </cell>
          <cell r="E1195">
            <v>1.2</v>
          </cell>
          <cell r="F1195">
            <v>100</v>
          </cell>
          <cell r="G1195">
            <v>33.1</v>
          </cell>
          <cell r="H1195">
            <v>98.9</v>
          </cell>
          <cell r="I1195">
            <v>66.900000000000006</v>
          </cell>
        </row>
        <row r="1196">
          <cell r="A1196" t="str">
            <v>Бытовые услуги населению</v>
          </cell>
          <cell r="B1196">
            <v>5.9</v>
          </cell>
          <cell r="C1196">
            <v>5.9</v>
          </cell>
          <cell r="D1196">
            <v>1.9</v>
          </cell>
          <cell r="E1196">
            <v>0.5</v>
          </cell>
          <cell r="F1196">
            <v>100</v>
          </cell>
          <cell r="G1196">
            <v>40.9</v>
          </cell>
          <cell r="H1196">
            <v>104.3</v>
          </cell>
          <cell r="I1196">
            <v>59.1</v>
          </cell>
        </row>
        <row r="1197">
          <cell r="A1197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197">
            <v>5.9</v>
          </cell>
          <cell r="C1197">
            <v>5.9</v>
          </cell>
          <cell r="D1197">
            <v>1.9</v>
          </cell>
          <cell r="E1197">
            <v>0.5</v>
          </cell>
          <cell r="F1197">
            <v>100</v>
          </cell>
          <cell r="G1197">
            <v>40.9</v>
          </cell>
          <cell r="H1197">
            <v>104.3</v>
          </cell>
          <cell r="I1197">
            <v>59.1</v>
          </cell>
        </row>
        <row r="1198">
          <cell r="A1198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198">
            <v>13.9</v>
          </cell>
          <cell r="C1198">
            <v>13.9</v>
          </cell>
          <cell r="D1198">
            <v>2.5</v>
          </cell>
          <cell r="E1198">
            <v>2.2000000000000002</v>
          </cell>
          <cell r="F1198">
            <v>41.6</v>
          </cell>
          <cell r="G1198">
            <v>65.5</v>
          </cell>
          <cell r="H1198">
            <v>113.2</v>
          </cell>
          <cell r="I1198">
            <v>34.5</v>
          </cell>
        </row>
        <row r="1199">
          <cell r="A1199" t="str">
            <v>Платные услуги населению</v>
          </cell>
          <cell r="B1199">
            <v>5.7</v>
          </cell>
          <cell r="C1199">
            <v>5.7</v>
          </cell>
          <cell r="D1199">
            <v>1.8</v>
          </cell>
          <cell r="E1199">
            <v>0.5</v>
          </cell>
          <cell r="F1199">
            <v>100</v>
          </cell>
          <cell r="G1199">
            <v>40.4</v>
          </cell>
          <cell r="H1199">
            <v>104.2</v>
          </cell>
          <cell r="I1199">
            <v>59.6</v>
          </cell>
        </row>
        <row r="1200">
          <cell r="A1200" t="str">
            <v>Промышленное производство (промышленность)</v>
          </cell>
          <cell r="B1200">
            <v>5.9</v>
          </cell>
          <cell r="C1200">
            <v>5.9</v>
          </cell>
          <cell r="D1200">
            <v>1.9</v>
          </cell>
          <cell r="E1200">
            <v>0.5</v>
          </cell>
          <cell r="F1200">
            <v>100</v>
          </cell>
          <cell r="G1200">
            <v>40.9</v>
          </cell>
          <cell r="H1200">
            <v>104.3</v>
          </cell>
          <cell r="I1200">
            <v>59.1</v>
          </cell>
        </row>
        <row r="1201">
          <cell r="A1201" t="str">
            <v>Сельское хозяйство     01.1+01.2+01.3+01.4+01.5</v>
          </cell>
          <cell r="B1201">
            <v>14.5</v>
          </cell>
          <cell r="C1201">
            <v>14.5</v>
          </cell>
          <cell r="D1201">
            <v>2.6</v>
          </cell>
          <cell r="E1201">
            <v>2.2999999999999998</v>
          </cell>
          <cell r="F1201">
            <v>40.6</v>
          </cell>
          <cell r="G1201">
            <v>67.400000000000006</v>
          </cell>
          <cell r="H1201">
            <v>113.9</v>
          </cell>
          <cell r="I1201">
            <v>32.6</v>
          </cell>
        </row>
        <row r="1202">
          <cell r="A1202" t="str">
            <v>Растениеводство          01.1+01.2+01.3</v>
          </cell>
          <cell r="B1202">
            <v>14.5</v>
          </cell>
          <cell r="C1202">
            <v>14.5</v>
          </cell>
          <cell r="D1202">
            <v>2.6</v>
          </cell>
          <cell r="E1202">
            <v>2.2999999999999998</v>
          </cell>
          <cell r="F1202">
            <v>40.6</v>
          </cell>
          <cell r="G1202">
            <v>67.400000000000006</v>
          </cell>
          <cell r="H1202">
            <v>113.9</v>
          </cell>
          <cell r="I1202">
            <v>32.6</v>
          </cell>
        </row>
        <row r="1203">
          <cell r="A1203" t="str">
            <v>Обоянский район</v>
          </cell>
        </row>
        <row r="1204">
          <cell r="A1204" t="str">
            <v>Всего по обследуемым видам экономической деятельности</v>
          </cell>
          <cell r="B1204">
            <v>38</v>
          </cell>
          <cell r="C1204">
            <v>37.9</v>
          </cell>
          <cell r="D1204">
            <v>1.6</v>
          </cell>
          <cell r="E1204">
            <v>0.1</v>
          </cell>
          <cell r="F1204">
            <v>57.7</v>
          </cell>
          <cell r="G1204">
            <v>67.099999999999994</v>
          </cell>
          <cell r="H1204">
            <v>158.6</v>
          </cell>
          <cell r="I1204">
            <v>32.9</v>
          </cell>
        </row>
        <row r="1205">
          <cell r="A1205" t="str">
            <v>СЕЛЬСКОЕ, ЛЕСНОЕ ХОЗЯЙСТВО, ОХОТА, РЫБОЛОВСТВО И РЫБОВОДСТВО</v>
          </cell>
          <cell r="B1205">
            <v>42.9</v>
          </cell>
          <cell r="C1205">
            <v>42.8</v>
          </cell>
          <cell r="D1205">
            <v>1.9</v>
          </cell>
          <cell r="E1205">
            <v>0.1</v>
          </cell>
          <cell r="F1205">
            <v>15.4</v>
          </cell>
          <cell r="G1205">
            <v>69</v>
          </cell>
          <cell r="H1205">
            <v>171.8</v>
          </cell>
          <cell r="I1205">
            <v>31</v>
          </cell>
        </row>
        <row r="1206">
          <cell r="A1206" t="str">
            <v>Растениеводство и животноводство, охота и предоставление соответствующих услуг в этих областях</v>
          </cell>
          <cell r="B1206">
            <v>43</v>
          </cell>
          <cell r="C1206">
            <v>42.9</v>
          </cell>
          <cell r="D1206">
            <v>1.9</v>
          </cell>
          <cell r="E1206">
            <v>0.1</v>
          </cell>
          <cell r="F1206">
            <v>15.4</v>
          </cell>
          <cell r="G1206">
            <v>69.099999999999994</v>
          </cell>
          <cell r="H1206">
            <v>172.1</v>
          </cell>
          <cell r="I1206">
            <v>30.9</v>
          </cell>
        </row>
        <row r="1207">
          <cell r="A1207" t="str">
            <v>Выращивание однолетних культур</v>
          </cell>
          <cell r="B1207">
            <v>14.9</v>
          </cell>
          <cell r="C1207">
            <v>14.8</v>
          </cell>
          <cell r="D1207">
            <v>1.8</v>
          </cell>
          <cell r="E1207">
            <v>0</v>
          </cell>
          <cell r="F1207">
            <v>0</v>
          </cell>
          <cell r="G1207">
            <v>57.9</v>
          </cell>
          <cell r="H1207">
            <v>115.4</v>
          </cell>
          <cell r="I1207">
            <v>42.1</v>
          </cell>
        </row>
        <row r="1208">
          <cell r="A1208" t="str">
            <v>Выращивание зерновых (кроме риса), зернобобовых культур и семян масличных культур</v>
          </cell>
          <cell r="B1208">
            <v>14.9</v>
          </cell>
          <cell r="C1208">
            <v>14.8</v>
          </cell>
          <cell r="D1208">
            <v>1.8</v>
          </cell>
          <cell r="E1208">
            <v>0</v>
          </cell>
          <cell r="F1208">
            <v>0</v>
          </cell>
          <cell r="G1208">
            <v>57.9</v>
          </cell>
          <cell r="H1208">
            <v>115.4</v>
          </cell>
          <cell r="I1208">
            <v>42.1</v>
          </cell>
        </row>
        <row r="1209">
          <cell r="A1209" t="str">
            <v>Выращивание зерновых культур</v>
          </cell>
          <cell r="B1209">
            <v>14.9</v>
          </cell>
          <cell r="C1209">
            <v>14.8</v>
          </cell>
          <cell r="D1209">
            <v>1.8</v>
          </cell>
          <cell r="E1209">
            <v>0</v>
          </cell>
          <cell r="F1209">
            <v>0</v>
          </cell>
          <cell r="G1209">
            <v>57.9</v>
          </cell>
          <cell r="H1209">
            <v>115.4</v>
          </cell>
          <cell r="I1209">
            <v>42.1</v>
          </cell>
        </row>
        <row r="1210">
          <cell r="A1210" t="str">
            <v>Животноводство</v>
          </cell>
          <cell r="B1210">
            <v>100.1</v>
          </cell>
          <cell r="C1210">
            <v>100.1</v>
          </cell>
          <cell r="D1210">
            <v>0</v>
          </cell>
          <cell r="E1210">
            <v>0</v>
          </cell>
          <cell r="F1210">
            <v>15.4</v>
          </cell>
          <cell r="G1210">
            <v>91.9</v>
          </cell>
          <cell r="H1210">
            <v>0</v>
          </cell>
          <cell r="I1210">
            <v>8.1</v>
          </cell>
        </row>
        <row r="1211">
          <cell r="A1211" t="str">
            <v>Разведение свиней</v>
          </cell>
          <cell r="B1211">
            <v>100.1</v>
          </cell>
          <cell r="C1211">
            <v>100.1</v>
          </cell>
          <cell r="D1211">
            <v>0</v>
          </cell>
          <cell r="E1211">
            <v>0</v>
          </cell>
          <cell r="F1211">
            <v>15.4</v>
          </cell>
          <cell r="G1211">
            <v>91.9</v>
          </cell>
          <cell r="H1211">
            <v>0</v>
          </cell>
          <cell r="I1211">
            <v>8.1</v>
          </cell>
        </row>
        <row r="1212">
          <cell r="A1212" t="str">
            <v>Рыболовство и рыбоводство</v>
          </cell>
          <cell r="B1212">
            <v>0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11.4</v>
          </cell>
          <cell r="H1212">
            <v>100</v>
          </cell>
          <cell r="I1212">
            <v>88.6</v>
          </cell>
        </row>
        <row r="1213">
          <cell r="A1213" t="str">
            <v>Рыбоводство</v>
          </cell>
          <cell r="B1213">
            <v>0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11.4</v>
          </cell>
          <cell r="H1213">
            <v>100</v>
          </cell>
          <cell r="I1213">
            <v>88.6</v>
          </cell>
        </row>
        <row r="1214">
          <cell r="A1214" t="str">
            <v>Рыбоводство морское</v>
          </cell>
          <cell r="B1214">
            <v>0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11.4</v>
          </cell>
          <cell r="H1214">
            <v>100</v>
          </cell>
          <cell r="I1214">
            <v>88.6</v>
          </cell>
        </row>
        <row r="1215">
          <cell r="A1215" t="str">
            <v>Воспроизводство морских биоресурсов искусственное</v>
          </cell>
          <cell r="B1215">
            <v>0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11.4</v>
          </cell>
          <cell r="H1215">
            <v>100</v>
          </cell>
          <cell r="I1215">
            <v>88.6</v>
          </cell>
        </row>
        <row r="1216">
          <cell r="A1216" t="str">
            <v>ОБРАБАТЫВАЮЩИЕ ПРОИЗВОДСТВА</v>
          </cell>
          <cell r="B1216">
            <v>0.1</v>
          </cell>
          <cell r="C1216">
            <v>0.1</v>
          </cell>
          <cell r="D1216">
            <v>0.5</v>
          </cell>
          <cell r="E1216">
            <v>0.2</v>
          </cell>
          <cell r="F1216">
            <v>100</v>
          </cell>
          <cell r="G1216">
            <v>45.8</v>
          </cell>
          <cell r="H1216">
            <v>99.6</v>
          </cell>
          <cell r="I1216">
            <v>54.2</v>
          </cell>
        </row>
        <row r="1217">
          <cell r="A1217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B1217">
            <v>0.1</v>
          </cell>
          <cell r="C1217">
            <v>0.1</v>
          </cell>
          <cell r="D1217">
            <v>0.5</v>
          </cell>
          <cell r="E1217">
            <v>0.2</v>
          </cell>
          <cell r="F1217">
            <v>100</v>
          </cell>
          <cell r="G1217">
            <v>45.8</v>
          </cell>
          <cell r="H1217">
            <v>99.6</v>
          </cell>
          <cell r="I1217">
            <v>54.2</v>
          </cell>
        </row>
        <row r="1218">
          <cell r="A1218" t="str">
            <v>Производство изделий из дерева, пробки, соломки и материалов для плетения</v>
          </cell>
          <cell r="B1218">
            <v>0.1</v>
          </cell>
          <cell r="C1218">
            <v>0.1</v>
          </cell>
          <cell r="D1218">
            <v>0.5</v>
          </cell>
          <cell r="E1218">
            <v>0.2</v>
          </cell>
          <cell r="F1218">
            <v>100</v>
          </cell>
          <cell r="G1218">
            <v>45.8</v>
          </cell>
          <cell r="H1218">
            <v>99.6</v>
          </cell>
          <cell r="I1218">
            <v>54.2</v>
          </cell>
        </row>
        <row r="1219">
          <cell r="A1219" t="str">
            <v>Производство шпона, фанеры, деревянных плит и панелей</v>
          </cell>
          <cell r="B1219">
            <v>0.1</v>
          </cell>
          <cell r="C1219">
            <v>0.1</v>
          </cell>
          <cell r="D1219">
            <v>0.5</v>
          </cell>
          <cell r="E1219">
            <v>0.2</v>
          </cell>
          <cell r="F1219">
            <v>100</v>
          </cell>
          <cell r="G1219">
            <v>45.8</v>
          </cell>
          <cell r="H1219">
            <v>99.6</v>
          </cell>
          <cell r="I1219">
            <v>54.2</v>
          </cell>
        </row>
        <row r="1220">
          <cell r="A1220" t="str">
            <v>Производство фанеры, деревянных фанерованных панелей и аналогичных слоистых материалов, древесных плит из древесины и других одревесневших материалов</v>
          </cell>
          <cell r="B1220">
            <v>0.1</v>
          </cell>
          <cell r="C1220">
            <v>0.1</v>
          </cell>
          <cell r="D1220">
            <v>0.5</v>
          </cell>
          <cell r="E1220">
            <v>0.2</v>
          </cell>
          <cell r="F1220">
            <v>100</v>
          </cell>
          <cell r="G1220">
            <v>45.8</v>
          </cell>
          <cell r="H1220">
            <v>99.6</v>
          </cell>
          <cell r="I1220">
            <v>54.2</v>
          </cell>
        </row>
        <row r="1221">
          <cell r="A1221" t="str">
            <v>Производство древесно-волокнистых плит из древесины или других одревесневших материалов</v>
          </cell>
          <cell r="B1221">
            <v>0.1</v>
          </cell>
          <cell r="C1221">
            <v>0.1</v>
          </cell>
          <cell r="D1221">
            <v>0.5</v>
          </cell>
          <cell r="E1221">
            <v>0.2</v>
          </cell>
          <cell r="F1221">
            <v>100</v>
          </cell>
          <cell r="G1221">
            <v>45.8</v>
          </cell>
          <cell r="H1221">
            <v>99.6</v>
          </cell>
          <cell r="I1221">
            <v>54.2</v>
          </cell>
        </row>
        <row r="1222">
          <cell r="A1222" t="str">
            <v>ТОРГОВЛЯ ОПТОВАЯ И РОЗНИЧНАЯ; РЕМОНТ АВТОТРАНСПОРТНЫХ СРЕДСТВ И МОТОЦИКЛОВ</v>
          </cell>
          <cell r="B1222">
            <v>3.1</v>
          </cell>
          <cell r="C1222">
            <v>3</v>
          </cell>
          <cell r="D1222">
            <v>0.4</v>
          </cell>
          <cell r="E1222">
            <v>0.4</v>
          </cell>
          <cell r="F1222">
            <v>100</v>
          </cell>
          <cell r="G1222">
            <v>61.6</v>
          </cell>
          <cell r="H1222">
            <v>102.8</v>
          </cell>
          <cell r="I1222">
            <v>38.4</v>
          </cell>
        </row>
        <row r="1223">
          <cell r="A1223" t="str">
            <v>Торговля розничная, кроме торговли автотранспортными средствами и мотоциклами</v>
          </cell>
          <cell r="B1223">
            <v>3.1</v>
          </cell>
          <cell r="C1223">
            <v>3</v>
          </cell>
          <cell r="D1223">
            <v>0.4</v>
          </cell>
          <cell r="E1223">
            <v>0.4</v>
          </cell>
          <cell r="F1223">
            <v>100</v>
          </cell>
          <cell r="G1223">
            <v>61.6</v>
          </cell>
          <cell r="H1223">
            <v>102.8</v>
          </cell>
          <cell r="I1223">
            <v>38.4</v>
          </cell>
        </row>
        <row r="1224">
          <cell r="A1224" t="str">
            <v>Торговля розничная в неспециализированных магазинах</v>
          </cell>
          <cell r="B1224">
            <v>17.7</v>
          </cell>
          <cell r="C1224">
            <v>17.7</v>
          </cell>
          <cell r="D1224">
            <v>2.9</v>
          </cell>
          <cell r="E1224">
            <v>2.9</v>
          </cell>
          <cell r="F1224">
            <v>100</v>
          </cell>
          <cell r="G1224">
            <v>57.8</v>
          </cell>
          <cell r="H1224">
            <v>118</v>
          </cell>
          <cell r="I1224">
            <v>42.2</v>
          </cell>
        </row>
        <row r="1225">
          <cell r="A1225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225">
            <v>17.7</v>
          </cell>
          <cell r="C1225">
            <v>17.7</v>
          </cell>
          <cell r="D1225">
            <v>2.9</v>
          </cell>
          <cell r="E1225">
            <v>2.9</v>
          </cell>
          <cell r="F1225">
            <v>100</v>
          </cell>
          <cell r="G1225">
            <v>57.8</v>
          </cell>
          <cell r="H1225">
            <v>118</v>
          </cell>
          <cell r="I1225">
            <v>42.2</v>
          </cell>
        </row>
        <row r="1226">
          <cell r="A1226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226">
            <v>17.7</v>
          </cell>
          <cell r="C1226">
            <v>17.7</v>
          </cell>
          <cell r="D1226">
            <v>2.9</v>
          </cell>
          <cell r="E1226">
            <v>2.9</v>
          </cell>
          <cell r="F1226">
            <v>100</v>
          </cell>
          <cell r="G1226">
            <v>57.8</v>
          </cell>
          <cell r="H1226">
            <v>118</v>
          </cell>
          <cell r="I1226">
            <v>42.2</v>
          </cell>
        </row>
        <row r="1227">
          <cell r="A1227" t="str">
            <v>Торговля розничная пищевыми продуктами, напитками и табачными изделиями в специализированных магазинах</v>
          </cell>
          <cell r="B1227">
            <v>2</v>
          </cell>
          <cell r="C1227">
            <v>2</v>
          </cell>
          <cell r="D1227">
            <v>0</v>
          </cell>
          <cell r="E1227">
            <v>0</v>
          </cell>
          <cell r="F1227">
            <v>0</v>
          </cell>
          <cell r="G1227">
            <v>66.900000000000006</v>
          </cell>
          <cell r="H1227">
            <v>102</v>
          </cell>
          <cell r="I1227">
            <v>33.1</v>
          </cell>
        </row>
        <row r="1228">
          <cell r="A1228" t="str">
            <v>Торговля розничная фруктами и овощами в специализированных магазинах</v>
          </cell>
          <cell r="B1228">
            <v>2</v>
          </cell>
          <cell r="C1228">
            <v>2</v>
          </cell>
          <cell r="D1228">
            <v>0</v>
          </cell>
          <cell r="E1228">
            <v>0</v>
          </cell>
          <cell r="F1228">
            <v>0</v>
          </cell>
          <cell r="G1228">
            <v>66.900000000000006</v>
          </cell>
          <cell r="H1228">
            <v>102</v>
          </cell>
          <cell r="I1228">
            <v>33.1</v>
          </cell>
        </row>
        <row r="1229">
          <cell r="A1229" t="str">
            <v>Торговля розничная моторным топливом в специализированных магазинах</v>
          </cell>
          <cell r="B1229">
            <v>0.3</v>
          </cell>
          <cell r="C1229">
            <v>0.2</v>
          </cell>
          <cell r="D1229">
            <v>0</v>
          </cell>
          <cell r="E1229">
            <v>0</v>
          </cell>
          <cell r="F1229">
            <v>100</v>
          </cell>
          <cell r="G1229">
            <v>62.4</v>
          </cell>
          <cell r="H1229">
            <v>100.2</v>
          </cell>
          <cell r="I1229">
            <v>37.6</v>
          </cell>
        </row>
        <row r="1230">
          <cell r="A1230" t="str">
            <v>Торговля розничная моторным топливом в специализированных магазинах</v>
          </cell>
          <cell r="B1230">
            <v>0.3</v>
          </cell>
          <cell r="C1230">
            <v>0.2</v>
          </cell>
          <cell r="D1230">
            <v>0</v>
          </cell>
          <cell r="E1230">
            <v>0</v>
          </cell>
          <cell r="F1230">
            <v>100</v>
          </cell>
          <cell r="G1230">
            <v>62.4</v>
          </cell>
          <cell r="H1230">
            <v>100.2</v>
          </cell>
          <cell r="I1230">
            <v>37.6</v>
          </cell>
        </row>
        <row r="1231">
          <cell r="A1231" t="str">
            <v>Торговля розничная информационным и коммуникационным оборудованием в специализированных магазинах</v>
          </cell>
          <cell r="B1231">
            <v>0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9.6</v>
          </cell>
          <cell r="H1231">
            <v>100</v>
          </cell>
          <cell r="I1231">
            <v>90.4</v>
          </cell>
        </row>
        <row r="1232">
          <cell r="A1232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1232">
            <v>0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9.6</v>
          </cell>
          <cell r="H1232">
            <v>100</v>
          </cell>
          <cell r="I1232">
            <v>90.4</v>
          </cell>
        </row>
        <row r="1233">
          <cell r="A1233" t="str">
            <v>ДЕЯТЕЛЬНОСТЬ ФИНАНСОВАЯ И СТРАХОВАЯ</v>
          </cell>
          <cell r="B1233">
            <v>100</v>
          </cell>
          <cell r="C1233">
            <v>100</v>
          </cell>
          <cell r="D1233">
            <v>0</v>
          </cell>
          <cell r="E1233">
            <v>0</v>
          </cell>
          <cell r="F1233">
            <v>0</v>
          </cell>
          <cell r="G1233">
            <v>89.2</v>
          </cell>
          <cell r="H1233">
            <v>0</v>
          </cell>
          <cell r="I1233">
            <v>10.8</v>
          </cell>
        </row>
        <row r="1234">
          <cell r="A1234" t="str">
            <v>Деятельность по предоставлению финансовых услуг, кроме услуг по страхованию и пенсионному обеспечению</v>
          </cell>
          <cell r="B1234">
            <v>100</v>
          </cell>
          <cell r="C1234">
            <v>100</v>
          </cell>
          <cell r="D1234">
            <v>0</v>
          </cell>
          <cell r="E1234">
            <v>0</v>
          </cell>
          <cell r="F1234">
            <v>0</v>
          </cell>
          <cell r="G1234">
            <v>89.2</v>
          </cell>
          <cell r="H1234">
            <v>0</v>
          </cell>
          <cell r="I1234">
            <v>10.8</v>
          </cell>
        </row>
        <row r="1235">
          <cell r="A1235" t="str">
            <v>Денежное посредничество</v>
          </cell>
          <cell r="B1235">
            <v>100</v>
          </cell>
          <cell r="C1235">
            <v>100</v>
          </cell>
          <cell r="D1235">
            <v>0</v>
          </cell>
          <cell r="E1235">
            <v>0</v>
          </cell>
          <cell r="F1235">
            <v>0</v>
          </cell>
          <cell r="G1235">
            <v>89.2</v>
          </cell>
          <cell r="H1235">
            <v>0</v>
          </cell>
          <cell r="I1235">
            <v>10.8</v>
          </cell>
        </row>
        <row r="1236">
          <cell r="A1236" t="str">
            <v>Денежное посредничество прочее</v>
          </cell>
          <cell r="B1236">
            <v>100</v>
          </cell>
          <cell r="C1236">
            <v>100</v>
          </cell>
          <cell r="D1236">
            <v>0</v>
          </cell>
          <cell r="E1236">
            <v>0</v>
          </cell>
          <cell r="F1236">
            <v>0</v>
          </cell>
          <cell r="G1236">
            <v>89.2</v>
          </cell>
          <cell r="H1236">
            <v>0</v>
          </cell>
          <cell r="I1236">
            <v>10.8</v>
          </cell>
        </row>
        <row r="1237">
          <cell r="A1237" t="str">
            <v>ДЕЯТЕЛЬНОСТЬ ПО ОПЕРАЦИЯМ С НЕДВИЖИМЫМ ИМУЩЕСТВОМ</v>
          </cell>
          <cell r="B1237">
            <v>0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60.9</v>
          </cell>
          <cell r="H1237">
            <v>100</v>
          </cell>
          <cell r="I1237">
            <v>39.1</v>
          </cell>
        </row>
        <row r="1238">
          <cell r="A1238" t="str">
            <v>Операции с недвижимым имуществом</v>
          </cell>
          <cell r="B1238">
            <v>0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60.9</v>
          </cell>
          <cell r="H1238">
            <v>100</v>
          </cell>
          <cell r="I1238">
            <v>39.1</v>
          </cell>
        </row>
        <row r="1239">
          <cell r="A1239" t="str">
            <v>Аренда и управление собственным или арендованным недвижимым имуществом</v>
          </cell>
          <cell r="B1239">
            <v>0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60.9</v>
          </cell>
          <cell r="H1239">
            <v>100</v>
          </cell>
          <cell r="I1239">
            <v>39.1</v>
          </cell>
        </row>
        <row r="1240">
          <cell r="A1240" t="str">
            <v>Аренда и управление собственным или арендованным недвижимым имуществом</v>
          </cell>
          <cell r="B1240">
            <v>0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60.9</v>
          </cell>
          <cell r="H1240">
            <v>100</v>
          </cell>
          <cell r="I1240">
            <v>39.1</v>
          </cell>
        </row>
        <row r="1241">
          <cell r="A1241" t="str">
            <v>Аренда и управление собственным или арендованным нежилым недвижимым имуществом</v>
          </cell>
          <cell r="B1241">
            <v>0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60.9</v>
          </cell>
          <cell r="H1241">
            <v>100</v>
          </cell>
          <cell r="I1241">
            <v>39.1</v>
          </cell>
        </row>
        <row r="1242">
          <cell r="A1242" t="str">
            <v>ДЕЯТЕЛЬНОСТЬ В ОБЛАСТИ ЗДРАВООХРАНЕНИЯ И СОЦИАЛЬНЫХ УСЛУГ</v>
          </cell>
          <cell r="B1242">
            <v>0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38.200000000000003</v>
          </cell>
          <cell r="H1242">
            <v>100</v>
          </cell>
          <cell r="I1242">
            <v>61.8</v>
          </cell>
        </row>
        <row r="1243">
          <cell r="A1243" t="str">
            <v>Деятельность в области здравоохранения</v>
          </cell>
          <cell r="B1243">
            <v>0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38.200000000000003</v>
          </cell>
          <cell r="H1243">
            <v>100</v>
          </cell>
          <cell r="I1243">
            <v>61.8</v>
          </cell>
        </row>
        <row r="1244">
          <cell r="A1244" t="str">
            <v>Медицинская и стоматологическая практика</v>
          </cell>
          <cell r="B1244">
            <v>0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38.200000000000003</v>
          </cell>
          <cell r="H1244">
            <v>100</v>
          </cell>
          <cell r="I1244">
            <v>61.8</v>
          </cell>
        </row>
        <row r="1245">
          <cell r="A1245" t="str">
            <v>Стоматологическая практика</v>
          </cell>
          <cell r="B1245">
            <v>0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38.200000000000003</v>
          </cell>
          <cell r="H1245">
            <v>100</v>
          </cell>
          <cell r="I1245">
            <v>61.8</v>
          </cell>
        </row>
        <row r="1246">
          <cell r="A1246" t="str">
            <v>ПРЕДОСТАВЛЕНИЕ ПРОЧИХ ВИДОВ УСЛУГ</v>
          </cell>
          <cell r="B1246">
            <v>0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42.8</v>
          </cell>
          <cell r="H1246">
            <v>100</v>
          </cell>
          <cell r="I1246">
            <v>57.2</v>
          </cell>
        </row>
        <row r="1247">
          <cell r="A1247" t="str">
            <v>Деятельность по предоставлению прочих персональных услуг</v>
          </cell>
          <cell r="B1247">
            <v>0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42.8</v>
          </cell>
          <cell r="H1247">
            <v>100</v>
          </cell>
          <cell r="I1247">
            <v>57.2</v>
          </cell>
        </row>
        <row r="1248">
          <cell r="A1248" t="str">
            <v>Деятельность по предоставлению прочих персональных услуг</v>
          </cell>
          <cell r="B1248">
            <v>0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42.8</v>
          </cell>
          <cell r="H1248">
            <v>100</v>
          </cell>
          <cell r="I1248">
            <v>57.2</v>
          </cell>
        </row>
        <row r="1249">
          <cell r="A1249" t="str">
            <v>Предоставление услуг парикмахерскими и салонами красоты</v>
          </cell>
          <cell r="B1249">
            <v>0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42.8</v>
          </cell>
          <cell r="H1249">
            <v>100</v>
          </cell>
          <cell r="I1249">
            <v>57.2</v>
          </cell>
        </row>
        <row r="1250">
          <cell r="A1250" t="str">
            <v>Бытовые услуги населению</v>
          </cell>
          <cell r="B1250">
            <v>0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42.8</v>
          </cell>
          <cell r="H1250">
            <v>100</v>
          </cell>
          <cell r="I1250">
            <v>57.2</v>
          </cell>
        </row>
        <row r="1251">
          <cell r="A1251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251">
            <v>0.1</v>
          </cell>
          <cell r="C1251">
            <v>0.1</v>
          </cell>
          <cell r="D1251">
            <v>0.5</v>
          </cell>
          <cell r="E1251">
            <v>0.2</v>
          </cell>
          <cell r="F1251">
            <v>100</v>
          </cell>
          <cell r="G1251">
            <v>45.8</v>
          </cell>
          <cell r="H1251">
            <v>99.6</v>
          </cell>
          <cell r="I1251">
            <v>54.2</v>
          </cell>
        </row>
        <row r="1252">
          <cell r="A1252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252">
            <v>42.9</v>
          </cell>
          <cell r="C1252">
            <v>42.8</v>
          </cell>
          <cell r="D1252">
            <v>1.9</v>
          </cell>
          <cell r="E1252">
            <v>0.1</v>
          </cell>
          <cell r="F1252">
            <v>15.4</v>
          </cell>
          <cell r="G1252">
            <v>69</v>
          </cell>
          <cell r="H1252">
            <v>171.8</v>
          </cell>
          <cell r="I1252">
            <v>31</v>
          </cell>
        </row>
        <row r="1253">
          <cell r="A1253" t="str">
            <v>Платные услуги населению</v>
          </cell>
          <cell r="B1253">
            <v>0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52.8</v>
          </cell>
          <cell r="H1253">
            <v>100</v>
          </cell>
          <cell r="I1253">
            <v>47.2</v>
          </cell>
        </row>
        <row r="1254">
          <cell r="A1254" t="str">
            <v>Промышленное производство (промышленность)</v>
          </cell>
          <cell r="B1254">
            <v>0.1</v>
          </cell>
          <cell r="C1254">
            <v>0.1</v>
          </cell>
          <cell r="D1254">
            <v>0.5</v>
          </cell>
          <cell r="E1254">
            <v>0.2</v>
          </cell>
          <cell r="F1254">
            <v>100</v>
          </cell>
          <cell r="G1254">
            <v>45.8</v>
          </cell>
          <cell r="H1254">
            <v>99.6</v>
          </cell>
          <cell r="I1254">
            <v>54.2</v>
          </cell>
        </row>
        <row r="1255">
          <cell r="A1255" t="str">
            <v>Сельское хозяйство     01.1+01.2+01.3+01.4+01.5</v>
          </cell>
          <cell r="B1255">
            <v>43</v>
          </cell>
          <cell r="C1255">
            <v>42.9</v>
          </cell>
          <cell r="D1255">
            <v>1.9</v>
          </cell>
          <cell r="E1255">
            <v>0.1</v>
          </cell>
          <cell r="F1255">
            <v>15.4</v>
          </cell>
          <cell r="G1255">
            <v>69.099999999999994</v>
          </cell>
          <cell r="H1255">
            <v>172.1</v>
          </cell>
          <cell r="I1255">
            <v>30.9</v>
          </cell>
        </row>
        <row r="1256">
          <cell r="A1256" t="str">
            <v>Растениеводство          01.1+01.2+01.3</v>
          </cell>
          <cell r="B1256">
            <v>14.9</v>
          </cell>
          <cell r="C1256">
            <v>14.8</v>
          </cell>
          <cell r="D1256">
            <v>1.8</v>
          </cell>
          <cell r="E1256">
            <v>0</v>
          </cell>
          <cell r="F1256">
            <v>0</v>
          </cell>
          <cell r="G1256">
            <v>57.9</v>
          </cell>
          <cell r="H1256">
            <v>115.4</v>
          </cell>
          <cell r="I1256">
            <v>42.1</v>
          </cell>
        </row>
        <row r="1257">
          <cell r="A1257" t="str">
            <v>Октябрьский район</v>
          </cell>
        </row>
        <row r="1258">
          <cell r="A1258" t="str">
            <v>Всего по обследуемым видам экономической деятельности</v>
          </cell>
          <cell r="B1258">
            <v>4.3</v>
          </cell>
          <cell r="C1258">
            <v>3.7</v>
          </cell>
          <cell r="D1258">
            <v>0.5</v>
          </cell>
          <cell r="E1258">
            <v>0.1</v>
          </cell>
          <cell r="F1258">
            <v>100</v>
          </cell>
          <cell r="G1258">
            <v>56.9</v>
          </cell>
          <cell r="H1258">
            <v>104</v>
          </cell>
          <cell r="I1258">
            <v>43.1</v>
          </cell>
        </row>
        <row r="1259">
          <cell r="A1259" t="str">
            <v>СЕЛЬСКОЕ, ЛЕСНОЕ ХОЗЯЙСТВО, ОХОТА, РЫБОЛОВСТВО И РЫБОВОДСТВО</v>
          </cell>
          <cell r="B1259">
            <v>0.7</v>
          </cell>
          <cell r="C1259">
            <v>0</v>
          </cell>
          <cell r="D1259">
            <v>0.5</v>
          </cell>
          <cell r="E1259">
            <v>0</v>
          </cell>
          <cell r="F1259">
            <v>0</v>
          </cell>
          <cell r="G1259">
            <v>55.8</v>
          </cell>
          <cell r="H1259">
            <v>100.2</v>
          </cell>
          <cell r="I1259">
            <v>44.2</v>
          </cell>
        </row>
        <row r="1260">
          <cell r="A1260" t="str">
            <v>Растениеводство и животноводство, охота и предоставление соответствующих услуг в этих областях</v>
          </cell>
          <cell r="B1260">
            <v>0.7</v>
          </cell>
          <cell r="C1260">
            <v>0</v>
          </cell>
          <cell r="D1260">
            <v>0.5</v>
          </cell>
          <cell r="E1260">
            <v>0</v>
          </cell>
          <cell r="F1260">
            <v>0</v>
          </cell>
          <cell r="G1260">
            <v>55.8</v>
          </cell>
          <cell r="H1260">
            <v>100.2</v>
          </cell>
          <cell r="I1260">
            <v>44.2</v>
          </cell>
        </row>
        <row r="1261">
          <cell r="A1261" t="str">
            <v>Выращивание однолетних культур</v>
          </cell>
          <cell r="B1261">
            <v>0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55.4</v>
          </cell>
          <cell r="H1261">
            <v>100</v>
          </cell>
          <cell r="I1261">
            <v>44.6</v>
          </cell>
        </row>
        <row r="1262">
          <cell r="A1262" t="str">
            <v>Выращивание зерновых (кроме риса), зернобобовых культур и семян масличных культур</v>
          </cell>
          <cell r="B1262">
            <v>0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55.4</v>
          </cell>
          <cell r="H1262">
            <v>100</v>
          </cell>
          <cell r="I1262">
            <v>44.6</v>
          </cell>
        </row>
        <row r="1263">
          <cell r="A1263" t="str">
            <v>Выращивание зерновых культур</v>
          </cell>
          <cell r="B1263">
            <v>0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55.4</v>
          </cell>
          <cell r="H1263">
            <v>100</v>
          </cell>
          <cell r="I1263">
            <v>44.6</v>
          </cell>
        </row>
        <row r="1264">
          <cell r="A1264" t="str">
            <v>Животноводство</v>
          </cell>
          <cell r="B1264">
            <v>58.5</v>
          </cell>
          <cell r="C1264">
            <v>0</v>
          </cell>
          <cell r="D1264">
            <v>49.4</v>
          </cell>
          <cell r="E1264">
            <v>0</v>
          </cell>
          <cell r="F1264">
            <v>0</v>
          </cell>
          <cell r="G1264">
            <v>91.4</v>
          </cell>
          <cell r="H1264">
            <v>121.7</v>
          </cell>
          <cell r="I1264">
            <v>8.6</v>
          </cell>
        </row>
        <row r="1265">
          <cell r="A1265" t="str">
            <v>Разведение молочного крупного рогатого скота, производство сырого молока</v>
          </cell>
          <cell r="B1265">
            <v>58.5</v>
          </cell>
          <cell r="C1265">
            <v>0</v>
          </cell>
          <cell r="D1265">
            <v>49.4</v>
          </cell>
          <cell r="E1265">
            <v>0</v>
          </cell>
          <cell r="F1265">
            <v>0</v>
          </cell>
          <cell r="G1265">
            <v>91.4</v>
          </cell>
          <cell r="H1265">
            <v>121.7</v>
          </cell>
          <cell r="I1265">
            <v>8.6</v>
          </cell>
        </row>
        <row r="1266">
          <cell r="A1266" t="str">
            <v>СТРОИТЕЛЬСТВО</v>
          </cell>
          <cell r="B1266">
            <v>0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94.7</v>
          </cell>
          <cell r="H1266">
            <v>100</v>
          </cell>
          <cell r="I1266">
            <v>5.3</v>
          </cell>
        </row>
        <row r="1267">
          <cell r="A1267" t="str">
            <v>Строительство зданий</v>
          </cell>
          <cell r="B1267">
            <v>0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94.7</v>
          </cell>
          <cell r="H1267">
            <v>100</v>
          </cell>
          <cell r="I1267">
            <v>5.3</v>
          </cell>
        </row>
        <row r="1268">
          <cell r="A1268" t="str">
            <v>Строительство жилых и нежилых зданий</v>
          </cell>
          <cell r="B1268">
            <v>0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94.7</v>
          </cell>
          <cell r="H1268">
            <v>100</v>
          </cell>
          <cell r="I1268">
            <v>5.3</v>
          </cell>
        </row>
        <row r="1269">
          <cell r="A1269" t="str">
            <v>Строительство жилых и нежилых зданий</v>
          </cell>
          <cell r="B1269">
            <v>0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94.7</v>
          </cell>
          <cell r="H1269">
            <v>100</v>
          </cell>
          <cell r="I1269">
            <v>5.3</v>
          </cell>
        </row>
        <row r="1270">
          <cell r="A1270" t="str">
            <v>ТОРГОВЛЯ ОПТОВАЯ И РОЗНИЧНАЯ; РЕМОНТ АВТОТРАНСПОРТНЫХ СРЕДСТВ И МОТОЦИКЛОВ</v>
          </cell>
          <cell r="B1270">
            <v>49.5</v>
          </cell>
          <cell r="C1270">
            <v>49.5</v>
          </cell>
          <cell r="D1270">
            <v>2.2000000000000002</v>
          </cell>
          <cell r="E1270">
            <v>2.2000000000000002</v>
          </cell>
          <cell r="F1270">
            <v>100</v>
          </cell>
          <cell r="G1270">
            <v>76.900000000000006</v>
          </cell>
          <cell r="H1270">
            <v>193.9</v>
          </cell>
          <cell r="I1270">
            <v>23.1</v>
          </cell>
        </row>
        <row r="1271">
          <cell r="A1271" t="str">
            <v>Торговля розничная, кроме торговли автотранспортными средствами и мотоциклами</v>
          </cell>
          <cell r="B1271">
            <v>49.5</v>
          </cell>
          <cell r="C1271">
            <v>49.5</v>
          </cell>
          <cell r="D1271">
            <v>2.2000000000000002</v>
          </cell>
          <cell r="E1271">
            <v>2.2000000000000002</v>
          </cell>
          <cell r="F1271">
            <v>100</v>
          </cell>
          <cell r="G1271">
            <v>76.900000000000006</v>
          </cell>
          <cell r="H1271">
            <v>193.9</v>
          </cell>
          <cell r="I1271">
            <v>23.1</v>
          </cell>
        </row>
        <row r="1272">
          <cell r="A1272" t="str">
            <v>Торговля розничная в неспециализированных магазинах</v>
          </cell>
          <cell r="B1272">
            <v>49.5</v>
          </cell>
          <cell r="C1272">
            <v>49.5</v>
          </cell>
          <cell r="D1272">
            <v>2.2000000000000002</v>
          </cell>
          <cell r="E1272">
            <v>2.2000000000000002</v>
          </cell>
          <cell r="F1272">
            <v>100</v>
          </cell>
          <cell r="G1272">
            <v>76.900000000000006</v>
          </cell>
          <cell r="H1272">
            <v>193.9</v>
          </cell>
          <cell r="I1272">
            <v>23.1</v>
          </cell>
        </row>
        <row r="1273">
          <cell r="A1273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273">
            <v>29.8</v>
          </cell>
          <cell r="C1273">
            <v>29.8</v>
          </cell>
          <cell r="D1273">
            <v>2.2000000000000002</v>
          </cell>
          <cell r="E1273">
            <v>2.2000000000000002</v>
          </cell>
          <cell r="F1273">
            <v>100</v>
          </cell>
          <cell r="G1273">
            <v>68.5</v>
          </cell>
          <cell r="H1273">
            <v>139.4</v>
          </cell>
          <cell r="I1273">
            <v>31.5</v>
          </cell>
        </row>
        <row r="1274">
          <cell r="A1274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274">
            <v>29.8</v>
          </cell>
          <cell r="C1274">
            <v>29.8</v>
          </cell>
          <cell r="D1274">
            <v>2.2000000000000002</v>
          </cell>
          <cell r="E1274">
            <v>2.2000000000000002</v>
          </cell>
          <cell r="F1274">
            <v>100</v>
          </cell>
          <cell r="G1274">
            <v>68.5</v>
          </cell>
          <cell r="H1274">
            <v>139.4</v>
          </cell>
          <cell r="I1274">
            <v>31.5</v>
          </cell>
        </row>
        <row r="1275">
          <cell r="A1275" t="str">
            <v>Торговля розничная прочая в неспециализированных магазинах</v>
          </cell>
          <cell r="B1275">
            <v>100</v>
          </cell>
          <cell r="C1275">
            <v>100</v>
          </cell>
          <cell r="D1275">
            <v>0</v>
          </cell>
          <cell r="E1275">
            <v>0</v>
          </cell>
          <cell r="F1275">
            <v>0</v>
          </cell>
          <cell r="G1275">
            <v>98.2</v>
          </cell>
          <cell r="H1275">
            <v>0</v>
          </cell>
          <cell r="I1275">
            <v>1.8</v>
          </cell>
        </row>
        <row r="1276">
          <cell r="A1276" t="str">
            <v>ТРАНСПОРТИРОВКА И ХРАНЕНИЕ</v>
          </cell>
          <cell r="B1276">
            <v>0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46.5</v>
          </cell>
          <cell r="H1276">
            <v>100</v>
          </cell>
          <cell r="I1276">
            <v>53.5</v>
          </cell>
        </row>
        <row r="1277">
          <cell r="A1277" t="str">
            <v>Складское хозяйство и вспомогательная транспортная деятельность</v>
          </cell>
          <cell r="B1277">
            <v>0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46.5</v>
          </cell>
          <cell r="H1277">
            <v>100</v>
          </cell>
          <cell r="I1277">
            <v>53.5</v>
          </cell>
        </row>
        <row r="1278">
          <cell r="A1278" t="str">
            <v>Деятельность транспортная вспомогательная</v>
          </cell>
          <cell r="B1278">
            <v>0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46.5</v>
          </cell>
          <cell r="H1278">
            <v>100</v>
          </cell>
          <cell r="I1278">
            <v>53.5</v>
          </cell>
        </row>
        <row r="1279">
          <cell r="A1279" t="str">
            <v>Деятельность вспомогательная, связанная с сухопутным транспортом</v>
          </cell>
          <cell r="B1279">
            <v>0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46.5</v>
          </cell>
          <cell r="H1279">
            <v>100</v>
          </cell>
          <cell r="I1279">
            <v>53.5</v>
          </cell>
        </row>
        <row r="1280">
          <cell r="A1280" t="str">
            <v>Деятельность вспомогательная, связанная с автомобильным транспортом</v>
          </cell>
          <cell r="B1280">
            <v>0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46.5</v>
          </cell>
          <cell r="H1280">
            <v>100</v>
          </cell>
          <cell r="I1280">
            <v>53.5</v>
          </cell>
        </row>
        <row r="1281">
          <cell r="A1281" t="str">
            <v>Деятельность по эксплуатации автомобильных дорог и автомагистралей</v>
          </cell>
          <cell r="B1281">
            <v>0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46.5</v>
          </cell>
          <cell r="H1281">
            <v>100</v>
          </cell>
          <cell r="I1281">
            <v>53.5</v>
          </cell>
        </row>
        <row r="1282">
          <cell r="A1282" t="str">
            <v>ДЕЯТЕЛЬНОСТЬ ФИНАНСОВАЯ И СТРАХОВАЯ</v>
          </cell>
          <cell r="B1282">
            <v>100</v>
          </cell>
          <cell r="C1282">
            <v>100</v>
          </cell>
          <cell r="D1282">
            <v>0</v>
          </cell>
          <cell r="E1282">
            <v>0</v>
          </cell>
          <cell r="F1282">
            <v>0</v>
          </cell>
          <cell r="G1282">
            <v>92.4</v>
          </cell>
          <cell r="H1282">
            <v>0</v>
          </cell>
          <cell r="I1282">
            <v>7.6</v>
          </cell>
        </row>
        <row r="1283">
          <cell r="A1283" t="str">
            <v>Деятельность по предоставлению финансовых услуг, кроме услуг по страхованию и пенсионному обеспечению</v>
          </cell>
          <cell r="B1283">
            <v>100</v>
          </cell>
          <cell r="C1283">
            <v>100</v>
          </cell>
          <cell r="D1283">
            <v>0</v>
          </cell>
          <cell r="E1283">
            <v>0</v>
          </cell>
          <cell r="F1283">
            <v>0</v>
          </cell>
          <cell r="G1283">
            <v>92.4</v>
          </cell>
          <cell r="H1283">
            <v>0</v>
          </cell>
          <cell r="I1283">
            <v>7.6</v>
          </cell>
        </row>
        <row r="1284">
          <cell r="A1284" t="str">
            <v>Денежное посредничество</v>
          </cell>
          <cell r="B1284">
            <v>100</v>
          </cell>
          <cell r="C1284">
            <v>100</v>
          </cell>
          <cell r="D1284">
            <v>0</v>
          </cell>
          <cell r="E1284">
            <v>0</v>
          </cell>
          <cell r="F1284">
            <v>0</v>
          </cell>
          <cell r="G1284">
            <v>92.4</v>
          </cell>
          <cell r="H1284">
            <v>0</v>
          </cell>
          <cell r="I1284">
            <v>7.6</v>
          </cell>
        </row>
        <row r="1285">
          <cell r="A1285" t="str">
            <v>Денежное посредничество прочее</v>
          </cell>
          <cell r="B1285">
            <v>100</v>
          </cell>
          <cell r="C1285">
            <v>100</v>
          </cell>
          <cell r="D1285">
            <v>0</v>
          </cell>
          <cell r="E1285">
            <v>0</v>
          </cell>
          <cell r="F1285">
            <v>0</v>
          </cell>
          <cell r="G1285">
            <v>92.4</v>
          </cell>
          <cell r="H1285">
            <v>0</v>
          </cell>
          <cell r="I1285">
            <v>7.6</v>
          </cell>
        </row>
        <row r="1286">
          <cell r="A1286" t="str">
            <v>ДЕЯТЕЛЬНОСТЬ ПО ОПЕРАЦИЯМ С НЕДВИЖИМЫМ ИМУЩЕСТВОМ</v>
          </cell>
          <cell r="B1286">
            <v>0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100</v>
          </cell>
          <cell r="I1286">
            <v>100</v>
          </cell>
        </row>
        <row r="1287">
          <cell r="A1287" t="str">
            <v>Операции с недвижимым имуществом</v>
          </cell>
          <cell r="B1287">
            <v>0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100</v>
          </cell>
          <cell r="I1287">
            <v>100</v>
          </cell>
        </row>
        <row r="1288">
          <cell r="A1288" t="str">
            <v>Аренда и управление собственным или арендованным недвижимым имуществом</v>
          </cell>
          <cell r="B1288">
            <v>0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100</v>
          </cell>
          <cell r="I1288">
            <v>100</v>
          </cell>
        </row>
        <row r="1289">
          <cell r="A1289" t="str">
            <v>Аренда и управление собственным или арендованным недвижимым имуществом</v>
          </cell>
          <cell r="B1289">
            <v>0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100</v>
          </cell>
          <cell r="I1289">
            <v>100</v>
          </cell>
        </row>
        <row r="1290">
          <cell r="A1290" t="str">
            <v>Аренда и управление собственным или арендованным нежилым недвижимым имуществом</v>
          </cell>
          <cell r="B1290">
            <v>0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100</v>
          </cell>
          <cell r="I1290">
            <v>100</v>
          </cell>
        </row>
        <row r="1291">
          <cell r="A1291" t="str">
            <v>Бытовые услуги населению</v>
          </cell>
          <cell r="B1291">
            <v>0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94.7</v>
          </cell>
          <cell r="H1291">
            <v>100</v>
          </cell>
          <cell r="I1291">
            <v>5.3</v>
          </cell>
        </row>
        <row r="1292">
          <cell r="A1292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292">
            <v>0.7</v>
          </cell>
          <cell r="C1292">
            <v>0</v>
          </cell>
          <cell r="D1292">
            <v>0.5</v>
          </cell>
          <cell r="E1292">
            <v>0</v>
          </cell>
          <cell r="F1292">
            <v>0</v>
          </cell>
          <cell r="G1292">
            <v>55.9</v>
          </cell>
          <cell r="H1292">
            <v>100.2</v>
          </cell>
          <cell r="I1292">
            <v>44.1</v>
          </cell>
        </row>
        <row r="1293">
          <cell r="A1293" t="str">
            <v>Платные услуги населению</v>
          </cell>
          <cell r="B1293">
            <v>0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87.4</v>
          </cell>
          <cell r="H1293">
            <v>100</v>
          </cell>
          <cell r="I1293">
            <v>12.6</v>
          </cell>
        </row>
        <row r="1294">
          <cell r="A1294" t="str">
            <v>Сельское хозяйство     01.1+01.2+01.3+01.4+01.5</v>
          </cell>
          <cell r="B1294">
            <v>0.7</v>
          </cell>
          <cell r="C1294">
            <v>0</v>
          </cell>
          <cell r="D1294">
            <v>0.5</v>
          </cell>
          <cell r="E1294">
            <v>0</v>
          </cell>
          <cell r="F1294">
            <v>0</v>
          </cell>
          <cell r="G1294">
            <v>55.8</v>
          </cell>
          <cell r="H1294">
            <v>100.2</v>
          </cell>
          <cell r="I1294">
            <v>44.2</v>
          </cell>
        </row>
        <row r="1295">
          <cell r="A1295" t="str">
            <v>Растениеводство          01.1+01.2+01.3</v>
          </cell>
          <cell r="B1295">
            <v>0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55.4</v>
          </cell>
          <cell r="H1295">
            <v>100</v>
          </cell>
          <cell r="I1295">
            <v>44.6</v>
          </cell>
        </row>
        <row r="1296">
          <cell r="A1296" t="str">
            <v>Поныровский район</v>
          </cell>
        </row>
        <row r="1297">
          <cell r="A1297" t="str">
            <v>Всего по обследуемым видам экономической деятельности</v>
          </cell>
          <cell r="B1297">
            <v>17.8</v>
          </cell>
          <cell r="C1297">
            <v>17.8</v>
          </cell>
          <cell r="D1297">
            <v>1.9</v>
          </cell>
          <cell r="E1297">
            <v>1.9</v>
          </cell>
          <cell r="F1297">
            <v>100</v>
          </cell>
          <cell r="G1297">
            <v>66.599999999999994</v>
          </cell>
          <cell r="H1297">
            <v>119.4</v>
          </cell>
          <cell r="I1297">
            <v>33.4</v>
          </cell>
        </row>
        <row r="1298">
          <cell r="A1298" t="str">
            <v>ВОДОСНАБЖЕНИЕ; ВОДООТВЕДЕНИЕ, ОРГАНИЗАЦИЯ СБОРА И УТИЛИЗАЦИИ ОТХОДОВ, ДЕЯТЕЛЬНОСТЬ ПО ЛИКВИДАЦИИ ЗАГРЯЗНЕНИЙ</v>
          </cell>
          <cell r="B1298">
            <v>0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37.5</v>
          </cell>
          <cell r="H1298">
            <v>100</v>
          </cell>
          <cell r="I1298">
            <v>62.5</v>
          </cell>
        </row>
        <row r="1299">
          <cell r="A1299" t="str">
            <v>Забор, очистка и распределение воды</v>
          </cell>
          <cell r="B1299">
            <v>0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37.5</v>
          </cell>
          <cell r="H1299">
            <v>100</v>
          </cell>
          <cell r="I1299">
            <v>62.5</v>
          </cell>
        </row>
        <row r="1300">
          <cell r="A1300" t="str">
            <v>Забор, очистка и распределение воды</v>
          </cell>
          <cell r="B1300">
            <v>0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37.5</v>
          </cell>
          <cell r="H1300">
            <v>100</v>
          </cell>
          <cell r="I1300">
            <v>62.5</v>
          </cell>
        </row>
        <row r="1301">
          <cell r="A1301" t="str">
            <v>Забор, очистка и распределение воды</v>
          </cell>
          <cell r="B1301">
            <v>0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37.5</v>
          </cell>
          <cell r="H1301">
            <v>100</v>
          </cell>
          <cell r="I1301">
            <v>62.5</v>
          </cell>
        </row>
        <row r="1302">
          <cell r="A1302" t="str">
            <v>Распределение воды для питьевых и промышленных нужд</v>
          </cell>
          <cell r="B1302">
            <v>0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37.5</v>
          </cell>
          <cell r="H1302">
            <v>100</v>
          </cell>
          <cell r="I1302">
            <v>62.5</v>
          </cell>
        </row>
        <row r="1303">
          <cell r="A1303" t="str">
            <v>ТОРГОВЛЯ ОПТОВАЯ И РОЗНИЧНАЯ; РЕМОНТ АВТОТРАНСПОРТНЫХ СРЕДСТВ И МОТОЦИКЛОВ</v>
          </cell>
          <cell r="B1303">
            <v>17.899999999999999</v>
          </cell>
          <cell r="C1303">
            <v>17.899999999999999</v>
          </cell>
          <cell r="D1303">
            <v>1.9</v>
          </cell>
          <cell r="E1303">
            <v>1.9</v>
          </cell>
          <cell r="F1303">
            <v>100</v>
          </cell>
          <cell r="G1303">
            <v>66.8</v>
          </cell>
          <cell r="H1303">
            <v>119.5</v>
          </cell>
          <cell r="I1303">
            <v>33.200000000000003</v>
          </cell>
        </row>
        <row r="1304">
          <cell r="A1304" t="str">
            <v>Торговля розничная, кроме торговли автотранспортными средствами и мотоциклами</v>
          </cell>
          <cell r="B1304">
            <v>17.899999999999999</v>
          </cell>
          <cell r="C1304">
            <v>17.899999999999999</v>
          </cell>
          <cell r="D1304">
            <v>1.9</v>
          </cell>
          <cell r="E1304">
            <v>1.9</v>
          </cell>
          <cell r="F1304">
            <v>100</v>
          </cell>
          <cell r="G1304">
            <v>66.8</v>
          </cell>
          <cell r="H1304">
            <v>119.5</v>
          </cell>
          <cell r="I1304">
            <v>33.200000000000003</v>
          </cell>
        </row>
        <row r="1305">
          <cell r="A1305" t="str">
            <v>Торговля розничная в неспециализированных магазинах</v>
          </cell>
          <cell r="B1305">
            <v>17.899999999999999</v>
          </cell>
          <cell r="C1305">
            <v>17.899999999999999</v>
          </cell>
          <cell r="D1305">
            <v>1.9</v>
          </cell>
          <cell r="E1305">
            <v>1.9</v>
          </cell>
          <cell r="F1305">
            <v>100</v>
          </cell>
          <cell r="G1305">
            <v>66.8</v>
          </cell>
          <cell r="H1305">
            <v>119.5</v>
          </cell>
          <cell r="I1305">
            <v>33.200000000000003</v>
          </cell>
        </row>
        <row r="1306">
          <cell r="A1306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306">
            <v>17.899999999999999</v>
          </cell>
          <cell r="C1306">
            <v>17.899999999999999</v>
          </cell>
          <cell r="D1306">
            <v>1.9</v>
          </cell>
          <cell r="E1306">
            <v>1.9</v>
          </cell>
          <cell r="F1306">
            <v>100</v>
          </cell>
          <cell r="G1306">
            <v>66.8</v>
          </cell>
          <cell r="H1306">
            <v>119.5</v>
          </cell>
          <cell r="I1306">
            <v>33.200000000000003</v>
          </cell>
        </row>
        <row r="1307">
          <cell r="A1307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307">
            <v>17.899999999999999</v>
          </cell>
          <cell r="C1307">
            <v>17.899999999999999</v>
          </cell>
          <cell r="D1307">
            <v>1.9</v>
          </cell>
          <cell r="E1307">
            <v>1.9</v>
          </cell>
          <cell r="F1307">
            <v>100</v>
          </cell>
          <cell r="G1307">
            <v>66.8</v>
          </cell>
          <cell r="H1307">
            <v>119.5</v>
          </cell>
          <cell r="I1307">
            <v>33.200000000000003</v>
          </cell>
        </row>
        <row r="1308">
          <cell r="A1308" t="str">
            <v>ДЕЯТЕЛЬНОСТЬ ПО ОПЕРАЦИЯМ С НЕДВИЖИМЫМ ИМУЩЕСТВОМ</v>
          </cell>
          <cell r="B1308">
            <v>0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34.6</v>
          </cell>
          <cell r="H1308">
            <v>100</v>
          </cell>
          <cell r="I1308">
            <v>65.400000000000006</v>
          </cell>
        </row>
        <row r="1309">
          <cell r="A1309" t="str">
            <v>Операции с недвижимым имуществом</v>
          </cell>
          <cell r="B1309">
            <v>0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34.6</v>
          </cell>
          <cell r="H1309">
            <v>100</v>
          </cell>
          <cell r="I1309">
            <v>65.400000000000006</v>
          </cell>
        </row>
        <row r="1310">
          <cell r="A1310" t="str">
            <v>Аренда и управление собственным или арендованным недвижимым имуществом</v>
          </cell>
          <cell r="B1310">
            <v>0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34.6</v>
          </cell>
          <cell r="H1310">
            <v>100</v>
          </cell>
          <cell r="I1310">
            <v>65.400000000000006</v>
          </cell>
        </row>
        <row r="1311">
          <cell r="A1311" t="str">
            <v>Аренда и управление собственным или арендованным недвижимым имуществом</v>
          </cell>
          <cell r="B1311">
            <v>0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34.6</v>
          </cell>
          <cell r="H1311">
            <v>100</v>
          </cell>
          <cell r="I1311">
            <v>65.400000000000006</v>
          </cell>
        </row>
        <row r="1312">
          <cell r="A1312" t="str">
            <v>Аренда и управление собственным или арендованным нежилым недвижимым имуществом</v>
          </cell>
          <cell r="B1312">
            <v>0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34.6</v>
          </cell>
          <cell r="H1312">
            <v>100</v>
          </cell>
          <cell r="I1312">
            <v>65.400000000000006</v>
          </cell>
        </row>
        <row r="1313">
          <cell r="A1313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313">
            <v>0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37.5</v>
          </cell>
          <cell r="H1313">
            <v>100</v>
          </cell>
          <cell r="I1313">
            <v>62.5</v>
          </cell>
        </row>
        <row r="1314">
          <cell r="A1314" t="str">
            <v>Жилищно-коммунальное хозяйство</v>
          </cell>
          <cell r="B1314">
            <v>0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37.5</v>
          </cell>
          <cell r="H1314">
            <v>100</v>
          </cell>
          <cell r="I1314">
            <v>62.5</v>
          </cell>
        </row>
        <row r="1315">
          <cell r="A1315" t="str">
            <v>Платные услуги населению</v>
          </cell>
          <cell r="B1315">
            <v>0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35.1</v>
          </cell>
          <cell r="H1315">
            <v>100</v>
          </cell>
          <cell r="I1315">
            <v>64.900000000000006</v>
          </cell>
        </row>
        <row r="1316">
          <cell r="A1316" t="str">
            <v>Промышленное производство (промышленность)</v>
          </cell>
          <cell r="B1316">
            <v>0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37.5</v>
          </cell>
          <cell r="H1316">
            <v>100</v>
          </cell>
          <cell r="I1316">
            <v>62.5</v>
          </cell>
        </row>
        <row r="1317">
          <cell r="A1317" t="str">
            <v>Пристенский район</v>
          </cell>
        </row>
        <row r="1318">
          <cell r="A1318" t="str">
            <v>Всего по обследуемым видам экономической деятельности</v>
          </cell>
          <cell r="B1318">
            <v>10.5</v>
          </cell>
          <cell r="C1318">
            <v>10.4</v>
          </cell>
          <cell r="D1318">
            <v>0.5</v>
          </cell>
          <cell r="E1318">
            <v>0.5</v>
          </cell>
          <cell r="F1318">
            <v>32.700000000000003</v>
          </cell>
          <cell r="G1318">
            <v>66.5</v>
          </cell>
          <cell r="H1318">
            <v>111.1</v>
          </cell>
          <cell r="I1318">
            <v>33.5</v>
          </cell>
        </row>
        <row r="1319">
          <cell r="A1319" t="str">
            <v>СЕЛЬСКОЕ, ЛЕСНОЕ ХОЗЯЙСТВО, ОХОТА, РЫБОЛОВСТВО И РЫБОВОДСТВО</v>
          </cell>
          <cell r="B1319">
            <v>11.1</v>
          </cell>
          <cell r="C1319">
            <v>11.1</v>
          </cell>
          <cell r="D1319">
            <v>0.6</v>
          </cell>
          <cell r="E1319">
            <v>0.5</v>
          </cell>
          <cell r="F1319">
            <v>32.299999999999997</v>
          </cell>
          <cell r="G1319">
            <v>66.3</v>
          </cell>
          <cell r="H1319">
            <v>111.8</v>
          </cell>
          <cell r="I1319">
            <v>33.700000000000003</v>
          </cell>
        </row>
        <row r="1320">
          <cell r="A1320" t="str">
            <v>Растениеводство и животноводство, охота и предоставление соответствующих услуг в этих областях</v>
          </cell>
          <cell r="B1320">
            <v>11.1</v>
          </cell>
          <cell r="C1320">
            <v>11.1</v>
          </cell>
          <cell r="D1320">
            <v>0.6</v>
          </cell>
          <cell r="E1320">
            <v>0.5</v>
          </cell>
          <cell r="F1320">
            <v>32.299999999999997</v>
          </cell>
          <cell r="G1320">
            <v>66.3</v>
          </cell>
          <cell r="H1320">
            <v>111.8</v>
          </cell>
          <cell r="I1320">
            <v>33.700000000000003</v>
          </cell>
        </row>
        <row r="1321">
          <cell r="A1321" t="str">
            <v>Выращивание однолетних культур</v>
          </cell>
          <cell r="B1321">
            <v>27.4</v>
          </cell>
          <cell r="C1321">
            <v>27.4</v>
          </cell>
          <cell r="D1321">
            <v>1.4</v>
          </cell>
          <cell r="E1321">
            <v>1.4</v>
          </cell>
          <cell r="F1321">
            <v>23.4</v>
          </cell>
          <cell r="G1321">
            <v>64.2</v>
          </cell>
          <cell r="H1321">
            <v>135.9</v>
          </cell>
          <cell r="I1321">
            <v>35.799999999999997</v>
          </cell>
        </row>
        <row r="1322">
          <cell r="A1322" t="str">
            <v>Выращивание зерновых (кроме риса), зернобобовых культур и семян масличных культур</v>
          </cell>
          <cell r="B1322">
            <v>27.4</v>
          </cell>
          <cell r="C1322">
            <v>27.4</v>
          </cell>
          <cell r="D1322">
            <v>1.4</v>
          </cell>
          <cell r="E1322">
            <v>1.4</v>
          </cell>
          <cell r="F1322">
            <v>23.4</v>
          </cell>
          <cell r="G1322">
            <v>64.2</v>
          </cell>
          <cell r="H1322">
            <v>135.9</v>
          </cell>
          <cell r="I1322">
            <v>35.799999999999997</v>
          </cell>
        </row>
        <row r="1323">
          <cell r="A1323" t="str">
            <v>Выращивание зерновых культур</v>
          </cell>
          <cell r="B1323">
            <v>27.4</v>
          </cell>
          <cell r="C1323">
            <v>27.4</v>
          </cell>
          <cell r="D1323">
            <v>1.4</v>
          </cell>
          <cell r="E1323">
            <v>1.4</v>
          </cell>
          <cell r="F1323">
            <v>23.4</v>
          </cell>
          <cell r="G1323">
            <v>64.2</v>
          </cell>
          <cell r="H1323">
            <v>135.9</v>
          </cell>
          <cell r="I1323">
            <v>35.799999999999997</v>
          </cell>
        </row>
        <row r="1324">
          <cell r="A1324" t="str">
            <v>Животноводство</v>
          </cell>
          <cell r="B1324">
            <v>7.3</v>
          </cell>
          <cell r="C1324">
            <v>7.3</v>
          </cell>
          <cell r="D1324">
            <v>0.4</v>
          </cell>
          <cell r="E1324">
            <v>0.4</v>
          </cell>
          <cell r="F1324">
            <v>38.299999999999997</v>
          </cell>
          <cell r="G1324">
            <v>66.7</v>
          </cell>
          <cell r="H1324">
            <v>107.4</v>
          </cell>
          <cell r="I1324">
            <v>33.299999999999997</v>
          </cell>
        </row>
        <row r="1325">
          <cell r="A1325" t="str">
            <v>Разведение свиней</v>
          </cell>
          <cell r="B1325">
            <v>7.3</v>
          </cell>
          <cell r="C1325">
            <v>7.3</v>
          </cell>
          <cell r="D1325">
            <v>0.4</v>
          </cell>
          <cell r="E1325">
            <v>0.4</v>
          </cell>
          <cell r="F1325">
            <v>38.299999999999997</v>
          </cell>
          <cell r="G1325">
            <v>66.7</v>
          </cell>
          <cell r="H1325">
            <v>107.4</v>
          </cell>
          <cell r="I1325">
            <v>33.299999999999997</v>
          </cell>
        </row>
        <row r="1326">
          <cell r="A1326" t="str">
            <v>Разведение сельскохозяйственной птицы</v>
          </cell>
          <cell r="B1326">
            <v>0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13.7</v>
          </cell>
          <cell r="H1326">
            <v>100</v>
          </cell>
          <cell r="I1326">
            <v>86.3</v>
          </cell>
        </row>
        <row r="1327">
          <cell r="A1327" t="str">
            <v>ТОРГОВЛЯ ОПТОВАЯ И РОЗНИЧНАЯ; РЕМОНТ АВТОТРАНСПОРТНЫХ СРЕДСТВ И МОТОЦИКЛОВ</v>
          </cell>
          <cell r="B1327">
            <v>49.4</v>
          </cell>
          <cell r="C1327">
            <v>49.4</v>
          </cell>
          <cell r="D1327">
            <v>2.9</v>
          </cell>
          <cell r="E1327">
            <v>2.9</v>
          </cell>
          <cell r="F1327">
            <v>100</v>
          </cell>
          <cell r="G1327">
            <v>72.5</v>
          </cell>
          <cell r="H1327">
            <v>192</v>
          </cell>
          <cell r="I1327">
            <v>27.5</v>
          </cell>
        </row>
        <row r="1328">
          <cell r="A1328" t="str">
            <v>Торговля розничная, кроме торговли автотранспортными средствами и мотоциклами</v>
          </cell>
          <cell r="B1328">
            <v>49.4</v>
          </cell>
          <cell r="C1328">
            <v>49.4</v>
          </cell>
          <cell r="D1328">
            <v>2.9</v>
          </cell>
          <cell r="E1328">
            <v>2.9</v>
          </cell>
          <cell r="F1328">
            <v>100</v>
          </cell>
          <cell r="G1328">
            <v>72.5</v>
          </cell>
          <cell r="H1328">
            <v>192</v>
          </cell>
          <cell r="I1328">
            <v>27.5</v>
          </cell>
        </row>
        <row r="1329">
          <cell r="A1329" t="str">
            <v>Торговля розничная в неспециализированных магазинах</v>
          </cell>
          <cell r="B1329">
            <v>49.4</v>
          </cell>
          <cell r="C1329">
            <v>49.4</v>
          </cell>
          <cell r="D1329">
            <v>2.9</v>
          </cell>
          <cell r="E1329">
            <v>2.9</v>
          </cell>
          <cell r="F1329">
            <v>100</v>
          </cell>
          <cell r="G1329">
            <v>72.5</v>
          </cell>
          <cell r="H1329">
            <v>192</v>
          </cell>
          <cell r="I1329">
            <v>27.5</v>
          </cell>
        </row>
        <row r="1330">
          <cell r="A1330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330">
            <v>17.7</v>
          </cell>
          <cell r="C1330">
            <v>17.7</v>
          </cell>
          <cell r="D1330">
            <v>2.9</v>
          </cell>
          <cell r="E1330">
            <v>2.9</v>
          </cell>
          <cell r="F1330">
            <v>100</v>
          </cell>
          <cell r="G1330">
            <v>57.8</v>
          </cell>
          <cell r="H1330">
            <v>118</v>
          </cell>
          <cell r="I1330">
            <v>42.2</v>
          </cell>
        </row>
        <row r="1331">
          <cell r="A1331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331">
            <v>17.7</v>
          </cell>
          <cell r="C1331">
            <v>17.7</v>
          </cell>
          <cell r="D1331">
            <v>2.9</v>
          </cell>
          <cell r="E1331">
            <v>2.9</v>
          </cell>
          <cell r="F1331">
            <v>100</v>
          </cell>
          <cell r="G1331">
            <v>57.8</v>
          </cell>
          <cell r="H1331">
            <v>118</v>
          </cell>
          <cell r="I1331">
            <v>42.2</v>
          </cell>
        </row>
        <row r="1332">
          <cell r="A1332" t="str">
            <v>Торговля розничная прочая в неспециализированных магазинах</v>
          </cell>
          <cell r="B1332">
            <v>100</v>
          </cell>
          <cell r="C1332">
            <v>100</v>
          </cell>
          <cell r="D1332">
            <v>0</v>
          </cell>
          <cell r="E1332">
            <v>0</v>
          </cell>
          <cell r="F1332">
            <v>0</v>
          </cell>
          <cell r="G1332">
            <v>96</v>
          </cell>
          <cell r="H1332">
            <v>0</v>
          </cell>
          <cell r="I1332">
            <v>4</v>
          </cell>
        </row>
        <row r="1333">
          <cell r="A1333" t="str">
            <v>ТРАНСПОРТИРОВКА И ХРАНЕНИЕ</v>
          </cell>
          <cell r="B1333">
            <v>0.1</v>
          </cell>
          <cell r="C1333">
            <v>0.1</v>
          </cell>
          <cell r="D1333">
            <v>0</v>
          </cell>
          <cell r="E1333">
            <v>0</v>
          </cell>
          <cell r="F1333">
            <v>0</v>
          </cell>
          <cell r="G1333">
            <v>69.599999999999994</v>
          </cell>
          <cell r="H1333">
            <v>100.1</v>
          </cell>
          <cell r="I1333">
            <v>30.4</v>
          </cell>
        </row>
        <row r="1334">
          <cell r="A1334" t="str">
            <v>Деятельность сухопутного и трубопроводного транспорта</v>
          </cell>
          <cell r="B1334">
            <v>0.1</v>
          </cell>
          <cell r="C1334">
            <v>0.1</v>
          </cell>
          <cell r="D1334">
            <v>0</v>
          </cell>
          <cell r="E1334">
            <v>0</v>
          </cell>
          <cell r="F1334">
            <v>0</v>
          </cell>
          <cell r="G1334">
            <v>69.599999999999994</v>
          </cell>
          <cell r="H1334">
            <v>100.1</v>
          </cell>
          <cell r="I1334">
            <v>30.4</v>
          </cell>
        </row>
        <row r="1335">
          <cell r="A1335" t="str">
            <v>Деятельность железнодорожного транспорта: междугородные и международные пассажирские перевозки</v>
          </cell>
          <cell r="B1335">
            <v>0.1</v>
          </cell>
          <cell r="C1335">
            <v>0.1</v>
          </cell>
          <cell r="D1335">
            <v>0</v>
          </cell>
          <cell r="E1335">
            <v>0</v>
          </cell>
          <cell r="F1335">
            <v>0</v>
          </cell>
          <cell r="G1335">
            <v>69.599999999999994</v>
          </cell>
          <cell r="H1335">
            <v>100.1</v>
          </cell>
          <cell r="I1335">
            <v>30.4</v>
          </cell>
        </row>
        <row r="1336">
          <cell r="A1336" t="str">
            <v>Деятельность железнодорожного транспорта: междугородные и международные пассажирские перевозки</v>
          </cell>
          <cell r="B1336">
            <v>0.1</v>
          </cell>
          <cell r="C1336">
            <v>0.1</v>
          </cell>
          <cell r="D1336">
            <v>0</v>
          </cell>
          <cell r="E1336">
            <v>0</v>
          </cell>
          <cell r="F1336">
            <v>0</v>
          </cell>
          <cell r="G1336">
            <v>69.599999999999994</v>
          </cell>
          <cell r="H1336">
            <v>100.1</v>
          </cell>
          <cell r="I1336">
            <v>30.4</v>
          </cell>
        </row>
        <row r="1337">
          <cell r="A1337" t="str">
            <v>Перевозка пассажиров железнодорожным транспортом в междугородном сообщении</v>
          </cell>
          <cell r="B1337">
            <v>0.1</v>
          </cell>
          <cell r="C1337">
            <v>0.1</v>
          </cell>
          <cell r="D1337">
            <v>0</v>
          </cell>
          <cell r="E1337">
            <v>0</v>
          </cell>
          <cell r="F1337">
            <v>0</v>
          </cell>
          <cell r="G1337">
            <v>69.599999999999994</v>
          </cell>
          <cell r="H1337">
            <v>100.1</v>
          </cell>
          <cell r="I1337">
            <v>30.4</v>
          </cell>
        </row>
        <row r="1338">
          <cell r="A1338" t="str">
            <v>ДЕЯТЕЛЬНОСТЬ ФИНАНСОВАЯ И СТРАХОВАЯ</v>
          </cell>
          <cell r="B1338">
            <v>100</v>
          </cell>
          <cell r="C1338">
            <v>100</v>
          </cell>
          <cell r="D1338">
            <v>0</v>
          </cell>
          <cell r="E1338">
            <v>0</v>
          </cell>
          <cell r="F1338">
            <v>0</v>
          </cell>
          <cell r="G1338">
            <v>89.9</v>
          </cell>
          <cell r="H1338">
            <v>0</v>
          </cell>
          <cell r="I1338">
            <v>10.1</v>
          </cell>
        </row>
        <row r="1339">
          <cell r="A1339" t="str">
            <v>Деятельность по предоставлению финансовых услуг, кроме услуг по страхованию и пенсионному обеспечению</v>
          </cell>
          <cell r="B1339">
            <v>100</v>
          </cell>
          <cell r="C1339">
            <v>100</v>
          </cell>
          <cell r="D1339">
            <v>0</v>
          </cell>
          <cell r="E1339">
            <v>0</v>
          </cell>
          <cell r="F1339">
            <v>0</v>
          </cell>
          <cell r="G1339">
            <v>89.9</v>
          </cell>
          <cell r="H1339">
            <v>0</v>
          </cell>
          <cell r="I1339">
            <v>10.1</v>
          </cell>
        </row>
        <row r="1340">
          <cell r="A1340" t="str">
            <v>Денежное посредничество</v>
          </cell>
          <cell r="B1340">
            <v>100</v>
          </cell>
          <cell r="C1340">
            <v>100</v>
          </cell>
          <cell r="D1340">
            <v>0</v>
          </cell>
          <cell r="E1340">
            <v>0</v>
          </cell>
          <cell r="F1340">
            <v>0</v>
          </cell>
          <cell r="G1340">
            <v>89.9</v>
          </cell>
          <cell r="H1340">
            <v>0</v>
          </cell>
          <cell r="I1340">
            <v>10.1</v>
          </cell>
        </row>
        <row r="1341">
          <cell r="A1341" t="str">
            <v>Денежное посредничество прочее</v>
          </cell>
          <cell r="B1341">
            <v>100</v>
          </cell>
          <cell r="C1341">
            <v>100</v>
          </cell>
          <cell r="D1341">
            <v>0</v>
          </cell>
          <cell r="E1341">
            <v>0</v>
          </cell>
          <cell r="F1341">
            <v>0</v>
          </cell>
          <cell r="G1341">
            <v>89.9</v>
          </cell>
          <cell r="H1341">
            <v>0</v>
          </cell>
          <cell r="I1341">
            <v>10.1</v>
          </cell>
        </row>
        <row r="1342">
          <cell r="A1342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1342">
            <v>0.1</v>
          </cell>
          <cell r="C1342">
            <v>0.1</v>
          </cell>
          <cell r="D1342">
            <v>0</v>
          </cell>
          <cell r="E1342">
            <v>0</v>
          </cell>
          <cell r="F1342">
            <v>0</v>
          </cell>
          <cell r="G1342">
            <v>69.599999999999994</v>
          </cell>
          <cell r="H1342">
            <v>100.1</v>
          </cell>
          <cell r="I1342">
            <v>30.4</v>
          </cell>
        </row>
        <row r="1343">
          <cell r="A1343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343">
            <v>11.1</v>
          </cell>
          <cell r="C1343">
            <v>11.1</v>
          </cell>
          <cell r="D1343">
            <v>0.6</v>
          </cell>
          <cell r="E1343">
            <v>0.5</v>
          </cell>
          <cell r="F1343">
            <v>32.299999999999997</v>
          </cell>
          <cell r="G1343">
            <v>66.3</v>
          </cell>
          <cell r="H1343">
            <v>111.8</v>
          </cell>
          <cell r="I1343">
            <v>33.700000000000003</v>
          </cell>
        </row>
        <row r="1344">
          <cell r="A1344" t="str">
            <v>Платные услуги населению</v>
          </cell>
          <cell r="B1344">
            <v>0.1</v>
          </cell>
          <cell r="C1344">
            <v>0.1</v>
          </cell>
          <cell r="D1344">
            <v>0</v>
          </cell>
          <cell r="E1344">
            <v>0</v>
          </cell>
          <cell r="F1344">
            <v>0</v>
          </cell>
          <cell r="G1344">
            <v>69.599999999999994</v>
          </cell>
          <cell r="H1344">
            <v>100.1</v>
          </cell>
          <cell r="I1344">
            <v>30.4</v>
          </cell>
        </row>
        <row r="1345">
          <cell r="A1345" t="str">
            <v>Сельское хозяйство     01.1+01.2+01.3+01.4+01.5</v>
          </cell>
          <cell r="B1345">
            <v>11.1</v>
          </cell>
          <cell r="C1345">
            <v>11.1</v>
          </cell>
          <cell r="D1345">
            <v>0.6</v>
          </cell>
          <cell r="E1345">
            <v>0.5</v>
          </cell>
          <cell r="F1345">
            <v>32.299999999999997</v>
          </cell>
          <cell r="G1345">
            <v>66.3</v>
          </cell>
          <cell r="H1345">
            <v>111.8</v>
          </cell>
          <cell r="I1345">
            <v>33.700000000000003</v>
          </cell>
        </row>
        <row r="1346">
          <cell r="A1346" t="str">
            <v>Растениеводство          01.1+01.2+01.3</v>
          </cell>
          <cell r="B1346">
            <v>27.4</v>
          </cell>
          <cell r="C1346">
            <v>27.4</v>
          </cell>
          <cell r="D1346">
            <v>1.4</v>
          </cell>
          <cell r="E1346">
            <v>1.4</v>
          </cell>
          <cell r="F1346">
            <v>23.4</v>
          </cell>
          <cell r="G1346">
            <v>64.2</v>
          </cell>
          <cell r="H1346">
            <v>135.9</v>
          </cell>
          <cell r="I1346">
            <v>35.799999999999997</v>
          </cell>
        </row>
        <row r="1347">
          <cell r="A1347" t="str">
            <v>Деятельность в сфере туризма</v>
          </cell>
          <cell r="B1347">
            <v>0.1</v>
          </cell>
          <cell r="C1347">
            <v>0.1</v>
          </cell>
          <cell r="D1347">
            <v>0</v>
          </cell>
          <cell r="E1347">
            <v>0</v>
          </cell>
          <cell r="F1347">
            <v>0</v>
          </cell>
          <cell r="G1347">
            <v>69.599999999999994</v>
          </cell>
          <cell r="H1347">
            <v>100.1</v>
          </cell>
          <cell r="I1347">
            <v>30.4</v>
          </cell>
        </row>
        <row r="1348">
          <cell r="A1348" t="str">
            <v>Рыльский район</v>
          </cell>
        </row>
        <row r="1349">
          <cell r="A1349" t="str">
            <v>Всего по обследуемым видам экономической деятельности</v>
          </cell>
          <cell r="B1349">
            <v>48.1</v>
          </cell>
          <cell r="C1349">
            <v>48</v>
          </cell>
          <cell r="D1349">
            <v>4.5</v>
          </cell>
          <cell r="E1349">
            <v>0.4</v>
          </cell>
          <cell r="F1349">
            <v>81.8</v>
          </cell>
          <cell r="G1349">
            <v>65.3</v>
          </cell>
          <cell r="H1349">
            <v>184.1</v>
          </cell>
          <cell r="I1349">
            <v>34.700000000000003</v>
          </cell>
        </row>
        <row r="1350">
          <cell r="A1350" t="str">
            <v>СЕЛЬСКОЕ, ЛЕСНОЕ ХОЗЯЙСТВО, ОХОТА, РЫБОЛОВСТВО И РЫБОВОДСТВО</v>
          </cell>
          <cell r="B1350">
            <v>62.7</v>
          </cell>
          <cell r="C1350">
            <v>62.7</v>
          </cell>
          <cell r="D1350">
            <v>7.9</v>
          </cell>
          <cell r="E1350">
            <v>0.7</v>
          </cell>
          <cell r="F1350">
            <v>78.099999999999994</v>
          </cell>
          <cell r="G1350">
            <v>71.400000000000006</v>
          </cell>
          <cell r="H1350">
            <v>246.8</v>
          </cell>
          <cell r="I1350">
            <v>28.6</v>
          </cell>
        </row>
        <row r="1351">
          <cell r="A1351" t="str">
            <v>Растениеводство и животноводство, охота и предоставление соответствующих услуг в этих областях</v>
          </cell>
          <cell r="B1351">
            <v>63.2</v>
          </cell>
          <cell r="C1351">
            <v>63.2</v>
          </cell>
          <cell r="D1351">
            <v>8.1</v>
          </cell>
          <cell r="E1351">
            <v>0.7</v>
          </cell>
          <cell r="F1351">
            <v>77.2</v>
          </cell>
          <cell r="G1351">
            <v>71.900000000000006</v>
          </cell>
          <cell r="H1351">
            <v>249.6</v>
          </cell>
          <cell r="I1351">
            <v>28.1</v>
          </cell>
        </row>
        <row r="1352">
          <cell r="A1352" t="str">
            <v>Выращивание однолетних культур</v>
          </cell>
          <cell r="B1352">
            <v>10.199999999999999</v>
          </cell>
          <cell r="C1352">
            <v>10.199999999999999</v>
          </cell>
          <cell r="D1352">
            <v>1.5</v>
          </cell>
          <cell r="E1352">
            <v>1.3</v>
          </cell>
          <cell r="F1352">
            <v>77.2</v>
          </cell>
          <cell r="G1352">
            <v>35.299999999999997</v>
          </cell>
          <cell r="H1352">
            <v>109.7</v>
          </cell>
          <cell r="I1352">
            <v>64.7</v>
          </cell>
        </row>
        <row r="1353">
          <cell r="A1353" t="str">
            <v>Выращивание зерновых (кроме риса), зернобобовых культур и семян масличных культур</v>
          </cell>
          <cell r="B1353">
            <v>10.199999999999999</v>
          </cell>
          <cell r="C1353">
            <v>10.199999999999999</v>
          </cell>
          <cell r="D1353">
            <v>1.5</v>
          </cell>
          <cell r="E1353">
            <v>1.3</v>
          </cell>
          <cell r="F1353">
            <v>77.2</v>
          </cell>
          <cell r="G1353">
            <v>35.299999999999997</v>
          </cell>
          <cell r="H1353">
            <v>109.7</v>
          </cell>
          <cell r="I1353">
            <v>64.7</v>
          </cell>
        </row>
        <row r="1354">
          <cell r="A1354" t="str">
            <v>Выращивание зерновых культур</v>
          </cell>
          <cell r="B1354">
            <v>10.199999999999999</v>
          </cell>
          <cell r="C1354">
            <v>10.199999999999999</v>
          </cell>
          <cell r="D1354">
            <v>1.5</v>
          </cell>
          <cell r="E1354">
            <v>1.3</v>
          </cell>
          <cell r="F1354">
            <v>77.2</v>
          </cell>
          <cell r="G1354">
            <v>35.299999999999997</v>
          </cell>
          <cell r="H1354">
            <v>109.7</v>
          </cell>
          <cell r="I1354">
            <v>64.7</v>
          </cell>
        </row>
        <row r="1355">
          <cell r="A1355" t="str">
            <v>Животноводство</v>
          </cell>
          <cell r="B1355">
            <v>79.099999999999994</v>
          </cell>
          <cell r="C1355">
            <v>79.099999999999994</v>
          </cell>
          <cell r="D1355">
            <v>15.4</v>
          </cell>
          <cell r="E1355">
            <v>0</v>
          </cell>
          <cell r="F1355">
            <v>0</v>
          </cell>
          <cell r="G1355">
            <v>82.9</v>
          </cell>
          <cell r="H1355">
            <v>405.9</v>
          </cell>
          <cell r="I1355">
            <v>17.100000000000001</v>
          </cell>
        </row>
        <row r="1356">
          <cell r="A1356" t="str">
            <v>Разведение молочного крупного рогатого скота, производство сырого молока</v>
          </cell>
          <cell r="B1356">
            <v>79.099999999999994</v>
          </cell>
          <cell r="C1356">
            <v>79.099999999999994</v>
          </cell>
          <cell r="D1356">
            <v>15.4</v>
          </cell>
          <cell r="E1356">
            <v>0</v>
          </cell>
          <cell r="F1356">
            <v>0</v>
          </cell>
          <cell r="G1356">
            <v>82.9</v>
          </cell>
          <cell r="H1356">
            <v>405.9</v>
          </cell>
          <cell r="I1356">
            <v>17.100000000000001</v>
          </cell>
        </row>
        <row r="1357">
          <cell r="A1357" t="str">
            <v>Лесоводство и лесозаготовки</v>
          </cell>
          <cell r="B1357">
            <v>3.7</v>
          </cell>
          <cell r="C1357">
            <v>3.1</v>
          </cell>
          <cell r="D1357">
            <v>1.5</v>
          </cell>
          <cell r="E1357">
            <v>1.5</v>
          </cell>
          <cell r="F1357">
            <v>100</v>
          </cell>
          <cell r="G1357">
            <v>15.9</v>
          </cell>
          <cell r="H1357">
            <v>102.2</v>
          </cell>
          <cell r="I1357">
            <v>84.1</v>
          </cell>
        </row>
        <row r="1358">
          <cell r="A1358" t="str">
            <v>Лесозаготовки</v>
          </cell>
          <cell r="B1358">
            <v>3.7</v>
          </cell>
          <cell r="C1358">
            <v>3.1</v>
          </cell>
          <cell r="D1358">
            <v>1.5</v>
          </cell>
          <cell r="E1358">
            <v>1.5</v>
          </cell>
          <cell r="F1358">
            <v>100</v>
          </cell>
          <cell r="G1358">
            <v>15.9</v>
          </cell>
          <cell r="H1358">
            <v>102.2</v>
          </cell>
          <cell r="I1358">
            <v>84.1</v>
          </cell>
        </row>
        <row r="1359">
          <cell r="A1359" t="str">
            <v>Лесозаготовки</v>
          </cell>
          <cell r="B1359">
            <v>3.7</v>
          </cell>
          <cell r="C1359">
            <v>3.1</v>
          </cell>
          <cell r="D1359">
            <v>1.5</v>
          </cell>
          <cell r="E1359">
            <v>1.5</v>
          </cell>
          <cell r="F1359">
            <v>100</v>
          </cell>
          <cell r="G1359">
            <v>15.9</v>
          </cell>
          <cell r="H1359">
            <v>102.2</v>
          </cell>
          <cell r="I1359">
            <v>84.1</v>
          </cell>
        </row>
        <row r="1360">
          <cell r="A1360" t="str">
            <v>ОБРАБАТЫВАЮЩИЕ ПРОИЗВОДСТВА</v>
          </cell>
          <cell r="B1360">
            <v>14</v>
          </cell>
          <cell r="C1360">
            <v>14</v>
          </cell>
          <cell r="D1360">
            <v>0.3</v>
          </cell>
          <cell r="E1360">
            <v>0.1</v>
          </cell>
          <cell r="F1360">
            <v>100</v>
          </cell>
          <cell r="G1360">
            <v>51.6</v>
          </cell>
          <cell r="H1360">
            <v>115.9</v>
          </cell>
          <cell r="I1360">
            <v>48.4</v>
          </cell>
        </row>
        <row r="1361">
          <cell r="A1361" t="str">
            <v>Производство пищевых продуктов</v>
          </cell>
          <cell r="B1361">
            <v>13.6</v>
          </cell>
          <cell r="C1361">
            <v>13.6</v>
          </cell>
          <cell r="D1361">
            <v>0.3</v>
          </cell>
          <cell r="E1361">
            <v>0.2</v>
          </cell>
          <cell r="F1361">
            <v>100</v>
          </cell>
          <cell r="G1361">
            <v>54.9</v>
          </cell>
          <cell r="H1361">
            <v>115.3</v>
          </cell>
          <cell r="I1361">
            <v>45.1</v>
          </cell>
        </row>
        <row r="1362">
          <cell r="A1362" t="str">
            <v>Производство молочной продукции</v>
          </cell>
          <cell r="B1362">
            <v>19.399999999999999</v>
          </cell>
          <cell r="C1362">
            <v>19.399999999999999</v>
          </cell>
          <cell r="D1362">
            <v>0.6</v>
          </cell>
          <cell r="E1362">
            <v>0</v>
          </cell>
          <cell r="F1362">
            <v>0</v>
          </cell>
          <cell r="G1362">
            <v>88.6</v>
          </cell>
          <cell r="H1362">
            <v>123.3</v>
          </cell>
          <cell r="I1362">
            <v>11.4</v>
          </cell>
        </row>
        <row r="1363">
          <cell r="A1363" t="str">
            <v>Производство молока (кроме сырого) и молочной продукции</v>
          </cell>
          <cell r="B1363">
            <v>19.399999999999999</v>
          </cell>
          <cell r="C1363">
            <v>19.399999999999999</v>
          </cell>
          <cell r="D1363">
            <v>0.6</v>
          </cell>
          <cell r="E1363">
            <v>0</v>
          </cell>
          <cell r="F1363">
            <v>0</v>
          </cell>
          <cell r="G1363">
            <v>88.6</v>
          </cell>
          <cell r="H1363">
            <v>123.3</v>
          </cell>
          <cell r="I1363">
            <v>11.4</v>
          </cell>
        </row>
        <row r="1364">
          <cell r="A1364" t="str">
            <v>Производство сыра и сырных продуктов</v>
          </cell>
          <cell r="B1364">
            <v>19.399999999999999</v>
          </cell>
          <cell r="C1364">
            <v>19.399999999999999</v>
          </cell>
          <cell r="D1364">
            <v>0.6</v>
          </cell>
          <cell r="E1364">
            <v>0</v>
          </cell>
          <cell r="F1364">
            <v>0</v>
          </cell>
          <cell r="G1364">
            <v>88.6</v>
          </cell>
          <cell r="H1364">
            <v>123.3</v>
          </cell>
          <cell r="I1364">
            <v>11.4</v>
          </cell>
        </row>
        <row r="1365">
          <cell r="A1365" t="str">
            <v>Производство хлебобулочных и мучных кондитерских изделий</v>
          </cell>
          <cell r="B1365">
            <v>2.6</v>
          </cell>
          <cell r="C1365">
            <v>2.6</v>
          </cell>
          <cell r="D1365">
            <v>0.8</v>
          </cell>
          <cell r="E1365">
            <v>0.8</v>
          </cell>
          <cell r="F1365">
            <v>100</v>
          </cell>
          <cell r="G1365">
            <v>36.5</v>
          </cell>
          <cell r="H1365">
            <v>101.8</v>
          </cell>
          <cell r="I1365">
            <v>63.5</v>
          </cell>
        </row>
        <row r="1366">
          <cell r="A1366" t="str">
            <v>Производство хлеба и мучных кондитерских изделий, тортов и пирожных недлительного хранения</v>
          </cell>
          <cell r="B1366">
            <v>2.6</v>
          </cell>
          <cell r="C1366">
            <v>2.6</v>
          </cell>
          <cell r="D1366">
            <v>0.8</v>
          </cell>
          <cell r="E1366">
            <v>0.8</v>
          </cell>
          <cell r="F1366">
            <v>100</v>
          </cell>
          <cell r="G1366">
            <v>36.5</v>
          </cell>
          <cell r="H1366">
            <v>101.8</v>
          </cell>
          <cell r="I1366">
            <v>63.5</v>
          </cell>
        </row>
        <row r="1367">
          <cell r="A1367" t="str">
            <v>Производство прочих пищевых продуктов</v>
          </cell>
          <cell r="B1367">
            <v>11.2</v>
          </cell>
          <cell r="C1367">
            <v>11.2</v>
          </cell>
          <cell r="D1367">
            <v>0.2</v>
          </cell>
          <cell r="E1367">
            <v>0.2</v>
          </cell>
          <cell r="F1367">
            <v>100</v>
          </cell>
          <cell r="G1367">
            <v>39.4</v>
          </cell>
          <cell r="H1367">
            <v>112.3</v>
          </cell>
          <cell r="I1367">
            <v>60.6</v>
          </cell>
        </row>
        <row r="1368">
          <cell r="A1368" t="str">
            <v>Производство сахара</v>
          </cell>
          <cell r="B1368">
            <v>11.2</v>
          </cell>
          <cell r="C1368">
            <v>11.2</v>
          </cell>
          <cell r="D1368">
            <v>0.2</v>
          </cell>
          <cell r="E1368">
            <v>0.2</v>
          </cell>
          <cell r="F1368">
            <v>100</v>
          </cell>
          <cell r="G1368">
            <v>39.4</v>
          </cell>
          <cell r="H1368">
            <v>112.3</v>
          </cell>
          <cell r="I1368">
            <v>60.6</v>
          </cell>
        </row>
        <row r="1369">
          <cell r="A1369" t="str">
            <v>Деятельность полиграфическая и копирование носителей информации</v>
          </cell>
          <cell r="B1369">
            <v>0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56</v>
          </cell>
          <cell r="H1369">
            <v>100</v>
          </cell>
          <cell r="I1369">
            <v>44</v>
          </cell>
        </row>
        <row r="1370">
          <cell r="A1370" t="str">
            <v>Деятельность полиграфическая и предоставление услуг в этой области</v>
          </cell>
          <cell r="B1370">
            <v>0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56</v>
          </cell>
          <cell r="H1370">
            <v>100</v>
          </cell>
          <cell r="I1370">
            <v>44</v>
          </cell>
        </row>
        <row r="1371">
          <cell r="A1371" t="str">
            <v>Прочие виды полиграфической деятельности</v>
          </cell>
          <cell r="B1371">
            <v>0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56</v>
          </cell>
          <cell r="H1371">
            <v>100</v>
          </cell>
          <cell r="I1371">
            <v>44</v>
          </cell>
        </row>
        <row r="1372">
          <cell r="A1372" t="str">
            <v>Производство компьютеров, электронных и оптических изделий</v>
          </cell>
          <cell r="B1372">
            <v>15.6</v>
          </cell>
          <cell r="C1372">
            <v>15.6</v>
          </cell>
          <cell r="D1372">
            <v>0.1</v>
          </cell>
          <cell r="E1372">
            <v>0.1</v>
          </cell>
          <cell r="F1372">
            <v>100</v>
          </cell>
          <cell r="G1372">
            <v>37.5</v>
          </cell>
          <cell r="H1372">
            <v>118.4</v>
          </cell>
          <cell r="I1372">
            <v>62.5</v>
          </cell>
        </row>
        <row r="1373">
          <cell r="A1373" t="str">
            <v>Производство контрольно-измерительных и навигационных приборов и аппаратов; производство часов</v>
          </cell>
          <cell r="B1373">
            <v>15.6</v>
          </cell>
          <cell r="C1373">
            <v>15.6</v>
          </cell>
          <cell r="D1373">
            <v>0.1</v>
          </cell>
          <cell r="E1373">
            <v>0.1</v>
          </cell>
          <cell r="F1373">
            <v>100</v>
          </cell>
          <cell r="G1373">
            <v>37.5</v>
          </cell>
          <cell r="H1373">
            <v>118.4</v>
          </cell>
          <cell r="I1373">
            <v>62.5</v>
          </cell>
        </row>
        <row r="1374">
          <cell r="A1374" t="str">
            <v>Производство инструментов и приборов для измерения, тестирования и навигации</v>
          </cell>
          <cell r="B1374">
            <v>15.6</v>
          </cell>
          <cell r="C1374">
            <v>15.6</v>
          </cell>
          <cell r="D1374">
            <v>0.1</v>
          </cell>
          <cell r="E1374">
            <v>0.1</v>
          </cell>
          <cell r="F1374">
            <v>100</v>
          </cell>
          <cell r="G1374">
            <v>37.5</v>
          </cell>
          <cell r="H1374">
            <v>118.4</v>
          </cell>
          <cell r="I1374">
            <v>62.5</v>
          </cell>
        </row>
        <row r="1375">
          <cell r="A1375" t="str">
            <v>Производство точных весов; производство ручных инструментов для черчения, разметки и математических расчетов; производство ручных инструментов для измерения линейных размеров, не включенных в другие группировки</v>
          </cell>
          <cell r="B1375">
            <v>15.6</v>
          </cell>
          <cell r="C1375">
            <v>15.6</v>
          </cell>
          <cell r="D1375">
            <v>0.1</v>
          </cell>
          <cell r="E1375">
            <v>0.1</v>
          </cell>
          <cell r="F1375">
            <v>100</v>
          </cell>
          <cell r="G1375">
            <v>37.5</v>
          </cell>
          <cell r="H1375">
            <v>118.4</v>
          </cell>
          <cell r="I1375">
            <v>62.5</v>
          </cell>
        </row>
        <row r="1376">
          <cell r="A1376" t="str">
            <v>ВОДОСНАБЖЕНИЕ; ВОДООТВЕДЕНИЕ, ОРГАНИЗАЦИЯ СБОРА И УТИЛИЗАЦИИ ОТХОДОВ, ДЕЯТЕЛЬНОСТЬ ПО ЛИКВИДАЦИИ ЗАГРЯЗНЕНИЙ</v>
          </cell>
          <cell r="B1376">
            <v>5.8</v>
          </cell>
          <cell r="C1376">
            <v>0.3</v>
          </cell>
          <cell r="D1376">
            <v>2.7</v>
          </cell>
          <cell r="E1376">
            <v>0</v>
          </cell>
          <cell r="F1376">
            <v>0</v>
          </cell>
          <cell r="G1376">
            <v>32</v>
          </cell>
          <cell r="H1376">
            <v>103.4</v>
          </cell>
          <cell r="I1376">
            <v>68</v>
          </cell>
        </row>
        <row r="1377">
          <cell r="A1377" t="str">
            <v>Забор, очистка и распределение воды</v>
          </cell>
          <cell r="B1377">
            <v>2.8</v>
          </cell>
          <cell r="C1377">
            <v>0.1</v>
          </cell>
          <cell r="D1377">
            <v>0</v>
          </cell>
          <cell r="E1377">
            <v>0</v>
          </cell>
          <cell r="F1377">
            <v>0</v>
          </cell>
          <cell r="G1377">
            <v>51.2</v>
          </cell>
          <cell r="H1377">
            <v>102.9</v>
          </cell>
          <cell r="I1377">
            <v>48.8</v>
          </cell>
        </row>
        <row r="1378">
          <cell r="A1378" t="str">
            <v>Забор, очистка и распределение воды</v>
          </cell>
          <cell r="B1378">
            <v>2.8</v>
          </cell>
          <cell r="C1378">
            <v>0.1</v>
          </cell>
          <cell r="D1378">
            <v>0</v>
          </cell>
          <cell r="E1378">
            <v>0</v>
          </cell>
          <cell r="F1378">
            <v>0</v>
          </cell>
          <cell r="G1378">
            <v>51.2</v>
          </cell>
          <cell r="H1378">
            <v>102.9</v>
          </cell>
          <cell r="I1378">
            <v>48.8</v>
          </cell>
        </row>
        <row r="1379">
          <cell r="A1379" t="str">
            <v>Забор, очистка и распределение воды</v>
          </cell>
          <cell r="B1379">
            <v>2.8</v>
          </cell>
          <cell r="C1379">
            <v>0.1</v>
          </cell>
          <cell r="D1379">
            <v>0</v>
          </cell>
          <cell r="E1379">
            <v>0</v>
          </cell>
          <cell r="F1379">
            <v>0</v>
          </cell>
          <cell r="G1379">
            <v>51.2</v>
          </cell>
          <cell r="H1379">
            <v>102.9</v>
          </cell>
          <cell r="I1379">
            <v>48.8</v>
          </cell>
        </row>
        <row r="1380">
          <cell r="A1380" t="str">
            <v>Распределение воды для питьевых и промышленных нужд</v>
          </cell>
          <cell r="B1380">
            <v>2.8</v>
          </cell>
          <cell r="C1380">
            <v>0.1</v>
          </cell>
          <cell r="D1380">
            <v>0</v>
          </cell>
          <cell r="E1380">
            <v>0</v>
          </cell>
          <cell r="F1380">
            <v>0</v>
          </cell>
          <cell r="G1380">
            <v>51.2</v>
          </cell>
          <cell r="H1380">
            <v>102.9</v>
          </cell>
          <cell r="I1380">
            <v>48.8</v>
          </cell>
        </row>
        <row r="1381">
          <cell r="A1381" t="str">
            <v>Предоставление услуг в области ликвидации последствий загрязнений и прочих услуг, связанных с удалением отходов</v>
          </cell>
          <cell r="B1381">
            <v>7.6</v>
          </cell>
          <cell r="C1381">
            <v>0.4</v>
          </cell>
          <cell r="D1381">
            <v>4.2</v>
          </cell>
          <cell r="E1381">
            <v>0</v>
          </cell>
          <cell r="F1381">
            <v>0</v>
          </cell>
          <cell r="G1381">
            <v>21.3</v>
          </cell>
          <cell r="H1381">
            <v>103.7</v>
          </cell>
          <cell r="I1381">
            <v>78.7</v>
          </cell>
        </row>
        <row r="1382">
          <cell r="A1382" t="str">
            <v>Предоставление услуг в области ликвидации последствий загрязнений и прочих услуг, связанных с удалением отходов</v>
          </cell>
          <cell r="B1382">
            <v>7.6</v>
          </cell>
          <cell r="C1382">
            <v>0.4</v>
          </cell>
          <cell r="D1382">
            <v>4.2</v>
          </cell>
          <cell r="E1382">
            <v>0</v>
          </cell>
          <cell r="F1382">
            <v>0</v>
          </cell>
          <cell r="G1382">
            <v>21.3</v>
          </cell>
          <cell r="H1382">
            <v>103.7</v>
          </cell>
          <cell r="I1382">
            <v>78.7</v>
          </cell>
        </row>
        <row r="1383">
          <cell r="A1383" t="str">
            <v>Предоставление услуг в области ликвидации последствий загрязнений и прочих услуг, связанных с удалением отходов</v>
          </cell>
          <cell r="B1383">
            <v>7.6</v>
          </cell>
          <cell r="C1383">
            <v>0.4</v>
          </cell>
          <cell r="D1383">
            <v>4.2</v>
          </cell>
          <cell r="E1383">
            <v>0</v>
          </cell>
          <cell r="F1383">
            <v>0</v>
          </cell>
          <cell r="G1383">
            <v>21.3</v>
          </cell>
          <cell r="H1383">
            <v>103.7</v>
          </cell>
          <cell r="I1383">
            <v>78.7</v>
          </cell>
        </row>
        <row r="1384">
          <cell r="A1384" t="str">
            <v>СТРОИТЕЛЬСТВО</v>
          </cell>
          <cell r="B1384">
            <v>4.3</v>
          </cell>
          <cell r="C1384">
            <v>3.2</v>
          </cell>
          <cell r="D1384">
            <v>1</v>
          </cell>
          <cell r="E1384">
            <v>0.3</v>
          </cell>
          <cell r="F1384">
            <v>100</v>
          </cell>
          <cell r="G1384">
            <v>54.3</v>
          </cell>
          <cell r="H1384">
            <v>103.4</v>
          </cell>
          <cell r="I1384">
            <v>45.7</v>
          </cell>
        </row>
        <row r="1385">
          <cell r="A1385" t="str">
            <v>Строительство инженерных сооружений</v>
          </cell>
          <cell r="B1385">
            <v>4.3</v>
          </cell>
          <cell r="C1385">
            <v>3.2</v>
          </cell>
          <cell r="D1385">
            <v>1</v>
          </cell>
          <cell r="E1385">
            <v>0.3</v>
          </cell>
          <cell r="F1385">
            <v>100</v>
          </cell>
          <cell r="G1385">
            <v>54.3</v>
          </cell>
          <cell r="H1385">
            <v>103.4</v>
          </cell>
          <cell r="I1385">
            <v>45.7</v>
          </cell>
        </row>
        <row r="1386">
          <cell r="A1386" t="str">
            <v>Строительство автомобильных и железных дорог</v>
          </cell>
          <cell r="B1386">
            <v>4.3</v>
          </cell>
          <cell r="C1386">
            <v>3.2</v>
          </cell>
          <cell r="D1386">
            <v>1</v>
          </cell>
          <cell r="E1386">
            <v>0.3</v>
          </cell>
          <cell r="F1386">
            <v>100</v>
          </cell>
          <cell r="G1386">
            <v>54.3</v>
          </cell>
          <cell r="H1386">
            <v>103.4</v>
          </cell>
          <cell r="I1386">
            <v>45.7</v>
          </cell>
        </row>
        <row r="1387">
          <cell r="A1387" t="str">
            <v>Строительство автомобильных дорог и автомагистралей</v>
          </cell>
          <cell r="B1387">
            <v>4.3</v>
          </cell>
          <cell r="C1387">
            <v>3.2</v>
          </cell>
          <cell r="D1387">
            <v>1</v>
          </cell>
          <cell r="E1387">
            <v>0.3</v>
          </cell>
          <cell r="F1387">
            <v>100</v>
          </cell>
          <cell r="G1387">
            <v>54.3</v>
          </cell>
          <cell r="H1387">
            <v>103.4</v>
          </cell>
          <cell r="I1387">
            <v>45.7</v>
          </cell>
        </row>
        <row r="1388">
          <cell r="A1388" t="str">
            <v>ТОРГОВЛЯ ОПТОВАЯ И РОЗНИЧНАЯ; РЕМОНТ АВТОТРАНСПОРТНЫХ СРЕДСТВ И МОТОЦИКЛОВ</v>
          </cell>
          <cell r="B1388">
            <v>15</v>
          </cell>
          <cell r="C1388">
            <v>14.9</v>
          </cell>
          <cell r="D1388">
            <v>1.5</v>
          </cell>
          <cell r="E1388">
            <v>1.2</v>
          </cell>
          <cell r="F1388">
            <v>96.5</v>
          </cell>
          <cell r="G1388">
            <v>83.8</v>
          </cell>
          <cell r="H1388">
            <v>115.9</v>
          </cell>
          <cell r="I1388">
            <v>16.2</v>
          </cell>
        </row>
        <row r="1389">
          <cell r="A1389" t="str">
            <v>Торговля розничная, кроме торговли автотранспортными средствами и мотоциклами</v>
          </cell>
          <cell r="B1389">
            <v>15</v>
          </cell>
          <cell r="C1389">
            <v>14.9</v>
          </cell>
          <cell r="D1389">
            <v>1.5</v>
          </cell>
          <cell r="E1389">
            <v>1.2</v>
          </cell>
          <cell r="F1389">
            <v>96.5</v>
          </cell>
          <cell r="G1389">
            <v>83.8</v>
          </cell>
          <cell r="H1389">
            <v>115.9</v>
          </cell>
          <cell r="I1389">
            <v>16.2</v>
          </cell>
        </row>
        <row r="1390">
          <cell r="A1390" t="str">
            <v>Торговля розничная в неспециализированных магазинах</v>
          </cell>
          <cell r="B1390">
            <v>15.5</v>
          </cell>
          <cell r="C1390">
            <v>15.4</v>
          </cell>
          <cell r="D1390">
            <v>1.5</v>
          </cell>
          <cell r="E1390">
            <v>1.3</v>
          </cell>
          <cell r="F1390">
            <v>96.5</v>
          </cell>
          <cell r="G1390">
            <v>84.6</v>
          </cell>
          <cell r="H1390">
            <v>116.5</v>
          </cell>
          <cell r="I1390">
            <v>15.4</v>
          </cell>
        </row>
        <row r="1391">
          <cell r="A1391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391">
            <v>15.5</v>
          </cell>
          <cell r="C1391">
            <v>15.4</v>
          </cell>
          <cell r="D1391">
            <v>1.5</v>
          </cell>
          <cell r="E1391">
            <v>1.3</v>
          </cell>
          <cell r="F1391">
            <v>96.5</v>
          </cell>
          <cell r="G1391">
            <v>84.6</v>
          </cell>
          <cell r="H1391">
            <v>116.5</v>
          </cell>
          <cell r="I1391">
            <v>15.4</v>
          </cell>
        </row>
        <row r="1392">
          <cell r="A1392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392">
            <v>15.5</v>
          </cell>
          <cell r="C1392">
            <v>15.4</v>
          </cell>
          <cell r="D1392">
            <v>1.5</v>
          </cell>
          <cell r="E1392">
            <v>1.3</v>
          </cell>
          <cell r="F1392">
            <v>96.5</v>
          </cell>
          <cell r="G1392">
            <v>84.6</v>
          </cell>
          <cell r="H1392">
            <v>116.5</v>
          </cell>
          <cell r="I1392">
            <v>15.4</v>
          </cell>
        </row>
        <row r="1393">
          <cell r="A1393" t="str">
            <v>Торговля розничная пищевыми продуктами, напитками и табачными изделиями в специализированных магазинах</v>
          </cell>
          <cell r="B1393">
            <v>1.8</v>
          </cell>
          <cell r="C1393">
            <v>1.8</v>
          </cell>
          <cell r="D1393">
            <v>0</v>
          </cell>
          <cell r="E1393">
            <v>0</v>
          </cell>
          <cell r="F1393">
            <v>0</v>
          </cell>
          <cell r="G1393">
            <v>64.3</v>
          </cell>
          <cell r="H1393">
            <v>101.8</v>
          </cell>
          <cell r="I1393">
            <v>35.700000000000003</v>
          </cell>
        </row>
        <row r="1394">
          <cell r="A1394" t="str">
            <v>Торговля розничная фруктами и овощами в специализированных магазинах</v>
          </cell>
          <cell r="B1394">
            <v>1.8</v>
          </cell>
          <cell r="C1394">
            <v>1.8</v>
          </cell>
          <cell r="D1394">
            <v>0</v>
          </cell>
          <cell r="E1394">
            <v>0</v>
          </cell>
          <cell r="F1394">
            <v>0</v>
          </cell>
          <cell r="G1394">
            <v>64.3</v>
          </cell>
          <cell r="H1394">
            <v>101.8</v>
          </cell>
          <cell r="I1394">
            <v>35.700000000000003</v>
          </cell>
        </row>
        <row r="1395">
          <cell r="A1395" t="str">
            <v>Торговля розничная информационным и коммуникационным оборудованием в специализированных магазинах</v>
          </cell>
          <cell r="B1395">
            <v>0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58.6</v>
          </cell>
          <cell r="H1395">
            <v>100</v>
          </cell>
          <cell r="I1395">
            <v>41.4</v>
          </cell>
        </row>
        <row r="1396">
          <cell r="A1396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1396">
            <v>0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58.6</v>
          </cell>
          <cell r="H1396">
            <v>100</v>
          </cell>
          <cell r="I1396">
            <v>41.4</v>
          </cell>
        </row>
        <row r="1397">
          <cell r="A1397" t="str">
            <v>ТРАНСПОРТИРОВКА И ХРАНЕНИЕ</v>
          </cell>
          <cell r="B1397">
            <v>0.7</v>
          </cell>
          <cell r="C1397">
            <v>0.7</v>
          </cell>
          <cell r="D1397">
            <v>1</v>
          </cell>
          <cell r="E1397">
            <v>0</v>
          </cell>
          <cell r="F1397">
            <v>0</v>
          </cell>
          <cell r="G1397">
            <v>26.6</v>
          </cell>
          <cell r="H1397">
            <v>99.7</v>
          </cell>
          <cell r="I1397">
            <v>73.400000000000006</v>
          </cell>
        </row>
        <row r="1398">
          <cell r="A1398" t="str">
            <v>Деятельность сухопутного и трубопроводного транспорта</v>
          </cell>
          <cell r="B1398">
            <v>0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8.1999999999999993</v>
          </cell>
          <cell r="H1398">
            <v>100</v>
          </cell>
          <cell r="I1398">
            <v>91.8</v>
          </cell>
        </row>
        <row r="1399">
          <cell r="A1399" t="str">
            <v>Деятельность прочего сухопутного пассажирского транспорта</v>
          </cell>
          <cell r="B1399">
            <v>0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8.1999999999999993</v>
          </cell>
          <cell r="H1399">
            <v>100</v>
          </cell>
          <cell r="I1399">
            <v>91.8</v>
          </cell>
        </row>
        <row r="1400">
          <cell r="A1400" t="str">
            <v>Деятельность сухопутного пассажирского транспорта: внутригородские и пригородные перевозки пассажиров</v>
          </cell>
          <cell r="B1400">
            <v>0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8.1999999999999993</v>
          </cell>
          <cell r="H1400">
            <v>100</v>
          </cell>
          <cell r="I1400">
            <v>91.8</v>
          </cell>
        </row>
        <row r="1401">
          <cell r="A1401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1401">
            <v>0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8.1999999999999993</v>
          </cell>
          <cell r="H1401">
            <v>100</v>
          </cell>
          <cell r="I1401">
            <v>91.8</v>
          </cell>
        </row>
        <row r="1402">
          <cell r="A1402" t="str">
            <v>Деятельность автобусного транспорта по регулярным внутригородским и пригородным пассажирским перевозкам</v>
          </cell>
          <cell r="B1402">
            <v>0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8.1999999999999993</v>
          </cell>
          <cell r="H1402">
            <v>100</v>
          </cell>
          <cell r="I1402">
            <v>91.8</v>
          </cell>
        </row>
        <row r="1403">
          <cell r="A1403" t="str">
            <v>Складское хозяйство и вспомогательная транспортная деятельность</v>
          </cell>
          <cell r="B1403">
            <v>0.8</v>
          </cell>
          <cell r="C1403">
            <v>0.8</v>
          </cell>
          <cell r="D1403">
            <v>1.2</v>
          </cell>
          <cell r="E1403">
            <v>0</v>
          </cell>
          <cell r="F1403">
            <v>0</v>
          </cell>
          <cell r="G1403">
            <v>28.8</v>
          </cell>
          <cell r="H1403">
            <v>99.7</v>
          </cell>
          <cell r="I1403">
            <v>71.2</v>
          </cell>
        </row>
        <row r="1404">
          <cell r="A1404" t="str">
            <v>Деятельность по складированию и хранению</v>
          </cell>
          <cell r="B1404">
            <v>0.8</v>
          </cell>
          <cell r="C1404">
            <v>0.8</v>
          </cell>
          <cell r="D1404">
            <v>1.2</v>
          </cell>
          <cell r="E1404">
            <v>0</v>
          </cell>
          <cell r="F1404">
            <v>0</v>
          </cell>
          <cell r="G1404">
            <v>28.8</v>
          </cell>
          <cell r="H1404">
            <v>99.7</v>
          </cell>
          <cell r="I1404">
            <v>71.2</v>
          </cell>
        </row>
        <row r="1405">
          <cell r="A1405" t="str">
            <v>Деятельность по складированию и хранению</v>
          </cell>
          <cell r="B1405">
            <v>0.8</v>
          </cell>
          <cell r="C1405">
            <v>0.8</v>
          </cell>
          <cell r="D1405">
            <v>1.2</v>
          </cell>
          <cell r="E1405">
            <v>0</v>
          </cell>
          <cell r="F1405">
            <v>0</v>
          </cell>
          <cell r="G1405">
            <v>28.8</v>
          </cell>
          <cell r="H1405">
            <v>99.7</v>
          </cell>
          <cell r="I1405">
            <v>71.2</v>
          </cell>
        </row>
        <row r="1406">
          <cell r="A1406" t="str">
            <v>Хранение и складирование зерна</v>
          </cell>
          <cell r="B1406">
            <v>0.8</v>
          </cell>
          <cell r="C1406">
            <v>0.8</v>
          </cell>
          <cell r="D1406">
            <v>1.2</v>
          </cell>
          <cell r="E1406">
            <v>0</v>
          </cell>
          <cell r="F1406">
            <v>0</v>
          </cell>
          <cell r="G1406">
            <v>28.8</v>
          </cell>
          <cell r="H1406">
            <v>99.7</v>
          </cell>
          <cell r="I1406">
            <v>71.2</v>
          </cell>
        </row>
        <row r="1407">
          <cell r="A1407" t="str">
            <v>ДЕЯТЕЛЬНОСТЬ ФИНАНСОВАЯ И СТРАХОВАЯ</v>
          </cell>
          <cell r="B1407">
            <v>0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84.8</v>
          </cell>
          <cell r="H1407">
            <v>100</v>
          </cell>
          <cell r="I1407">
            <v>15.2</v>
          </cell>
        </row>
        <row r="1408">
          <cell r="A1408" t="str">
            <v>Деятельность по предоставлению финансовых услуг, кроме услуг по страхованию и пенсионному обеспечению</v>
          </cell>
          <cell r="B1408">
            <v>0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84.8</v>
          </cell>
          <cell r="H1408">
            <v>100</v>
          </cell>
          <cell r="I1408">
            <v>15.2</v>
          </cell>
        </row>
        <row r="1409">
          <cell r="A1409" t="str">
            <v>Денежное посредничество</v>
          </cell>
          <cell r="B1409">
            <v>0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84.8</v>
          </cell>
          <cell r="H1409">
            <v>100</v>
          </cell>
          <cell r="I1409">
            <v>15.2</v>
          </cell>
        </row>
        <row r="1410">
          <cell r="A1410" t="str">
            <v>Денежное посредничество прочее</v>
          </cell>
          <cell r="B1410">
            <v>0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  <cell r="G1410">
            <v>84.8</v>
          </cell>
          <cell r="H1410">
            <v>100</v>
          </cell>
          <cell r="I1410">
            <v>15.2</v>
          </cell>
        </row>
        <row r="1411">
          <cell r="A1411" t="str">
            <v>ДЕЯТЕЛЬНОСТЬ ПО ОПЕРАЦИЯМ С НЕДВИЖИМЫМ ИМУЩЕСТВОМ</v>
          </cell>
          <cell r="B1411">
            <v>0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60.8</v>
          </cell>
          <cell r="H1411">
            <v>100</v>
          </cell>
          <cell r="I1411">
            <v>39.200000000000003</v>
          </cell>
        </row>
        <row r="1412">
          <cell r="A1412" t="str">
            <v>Операции с недвижимым имуществом</v>
          </cell>
          <cell r="B1412">
            <v>0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60.8</v>
          </cell>
          <cell r="H1412">
            <v>100</v>
          </cell>
          <cell r="I1412">
            <v>39.200000000000003</v>
          </cell>
        </row>
        <row r="1413">
          <cell r="A1413" t="str">
            <v>Аренда и управление собственным или арендованным недвижимым имуществом</v>
          </cell>
          <cell r="B1413">
            <v>0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60.8</v>
          </cell>
          <cell r="H1413">
            <v>100</v>
          </cell>
          <cell r="I1413">
            <v>39.200000000000003</v>
          </cell>
        </row>
        <row r="1414">
          <cell r="A1414" t="str">
            <v>Аренда и управление собственным или арендованным недвижимым имуществом</v>
          </cell>
          <cell r="B1414">
            <v>0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60.8</v>
          </cell>
          <cell r="H1414">
            <v>100</v>
          </cell>
          <cell r="I1414">
            <v>39.200000000000003</v>
          </cell>
        </row>
        <row r="1415">
          <cell r="A1415" t="str">
            <v>Аренда и управление собственным или арендованным нежилым недвижимым имуществом</v>
          </cell>
          <cell r="B1415">
            <v>0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  <cell r="G1415">
            <v>60.8</v>
          </cell>
          <cell r="H1415">
            <v>100</v>
          </cell>
          <cell r="I1415">
            <v>39.200000000000003</v>
          </cell>
        </row>
        <row r="1416">
          <cell r="A1416" t="str">
            <v>ДЕЯТЕЛЬНОСТЬ В ОБЛАСТИ КУЛЬТУРЫ, СПОРТА, ОРГАНИЗАЦИИ ДОСУГА И РАЗВЛЕЧЕНИЙ</v>
          </cell>
          <cell r="B1416">
            <v>0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58</v>
          </cell>
          <cell r="H1416">
            <v>100</v>
          </cell>
          <cell r="I1416">
            <v>42</v>
          </cell>
        </row>
        <row r="1417">
          <cell r="A1417" t="str">
            <v>Деятельность в области спорта, отдыха и развлечений</v>
          </cell>
          <cell r="B1417">
            <v>0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58</v>
          </cell>
          <cell r="H1417">
            <v>100</v>
          </cell>
          <cell r="I1417">
            <v>42</v>
          </cell>
        </row>
        <row r="1418">
          <cell r="A1418" t="str">
            <v>Деятельность в области отдыха и развлечений</v>
          </cell>
          <cell r="B1418">
            <v>0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58</v>
          </cell>
          <cell r="H1418">
            <v>100</v>
          </cell>
          <cell r="I1418">
            <v>42</v>
          </cell>
        </row>
        <row r="1419">
          <cell r="A1419" t="str">
            <v>Деятельность зрелищно-развлекательная прочая</v>
          </cell>
          <cell r="B1419">
            <v>0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58</v>
          </cell>
          <cell r="H1419">
            <v>100</v>
          </cell>
          <cell r="I1419">
            <v>42</v>
          </cell>
        </row>
        <row r="1420">
          <cell r="A1420" t="str">
            <v>Деятельность зрелищно-развлекательная прочая, не включенная в другие группировки</v>
          </cell>
          <cell r="B1420">
            <v>0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58</v>
          </cell>
          <cell r="H1420">
            <v>100</v>
          </cell>
          <cell r="I1420">
            <v>42</v>
          </cell>
        </row>
        <row r="1421">
          <cell r="A1421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1421">
            <v>0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  <cell r="G1421">
            <v>58</v>
          </cell>
          <cell r="H1421">
            <v>100</v>
          </cell>
          <cell r="I1421">
            <v>42</v>
          </cell>
        </row>
        <row r="1422">
          <cell r="A1422" t="str">
            <v>Бытовые услуги населению</v>
          </cell>
          <cell r="B1422">
            <v>0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58</v>
          </cell>
          <cell r="H1422">
            <v>100</v>
          </cell>
          <cell r="I1422">
            <v>42</v>
          </cell>
        </row>
        <row r="1423">
          <cell r="A1423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423">
            <v>13.2</v>
          </cell>
          <cell r="C1423">
            <v>12.6</v>
          </cell>
          <cell r="D1423">
            <v>0.6</v>
          </cell>
          <cell r="E1423">
            <v>0.1</v>
          </cell>
          <cell r="F1423">
            <v>100</v>
          </cell>
          <cell r="G1423">
            <v>49.7</v>
          </cell>
          <cell r="H1423">
            <v>114.5</v>
          </cell>
          <cell r="I1423">
            <v>50.3</v>
          </cell>
        </row>
        <row r="1424">
          <cell r="A1424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424">
            <v>52.1</v>
          </cell>
          <cell r="C1424">
            <v>52.1</v>
          </cell>
          <cell r="D1424">
            <v>5.2</v>
          </cell>
          <cell r="E1424">
            <v>0.5</v>
          </cell>
          <cell r="F1424">
            <v>80.3</v>
          </cell>
          <cell r="G1424">
            <v>67.400000000000006</v>
          </cell>
          <cell r="H1424">
            <v>197.9</v>
          </cell>
          <cell r="I1424">
            <v>32.6</v>
          </cell>
        </row>
        <row r="1425">
          <cell r="A1425" t="str">
            <v>Жилищно-коммунальное хозяйство</v>
          </cell>
          <cell r="B1425">
            <v>2.8</v>
          </cell>
          <cell r="C1425">
            <v>0.1</v>
          </cell>
          <cell r="D1425">
            <v>0</v>
          </cell>
          <cell r="E1425">
            <v>0</v>
          </cell>
          <cell r="F1425">
            <v>0</v>
          </cell>
          <cell r="G1425">
            <v>51.2</v>
          </cell>
          <cell r="H1425">
            <v>102.9</v>
          </cell>
          <cell r="I1425">
            <v>48.8</v>
          </cell>
        </row>
        <row r="1426">
          <cell r="A1426" t="str">
            <v>Платные услуги населению</v>
          </cell>
          <cell r="B1426">
            <v>1.4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48.2</v>
          </cell>
          <cell r="H1426">
            <v>101.4</v>
          </cell>
          <cell r="I1426">
            <v>51.8</v>
          </cell>
        </row>
        <row r="1427">
          <cell r="A1427" t="str">
            <v>Промышленное производство (промышленность)</v>
          </cell>
          <cell r="B1427">
            <v>13.2</v>
          </cell>
          <cell r="C1427">
            <v>12.6</v>
          </cell>
          <cell r="D1427">
            <v>0.6</v>
          </cell>
          <cell r="E1427">
            <v>0.1</v>
          </cell>
          <cell r="F1427">
            <v>100</v>
          </cell>
          <cell r="G1427">
            <v>49.7</v>
          </cell>
          <cell r="H1427">
            <v>114.5</v>
          </cell>
          <cell r="I1427">
            <v>50.3</v>
          </cell>
        </row>
        <row r="1428">
          <cell r="A1428" t="str">
            <v>Сельское хозяйство     01.1+01.2+01.3+01.4+01.5</v>
          </cell>
          <cell r="B1428">
            <v>63.2</v>
          </cell>
          <cell r="C1428">
            <v>63.2</v>
          </cell>
          <cell r="D1428">
            <v>8.1</v>
          </cell>
          <cell r="E1428">
            <v>0.7</v>
          </cell>
          <cell r="F1428">
            <v>77.2</v>
          </cell>
          <cell r="G1428">
            <v>71.900000000000006</v>
          </cell>
          <cell r="H1428">
            <v>249.6</v>
          </cell>
          <cell r="I1428">
            <v>28.1</v>
          </cell>
        </row>
        <row r="1429">
          <cell r="A1429" t="str">
            <v>Растениеводство          01.1+01.2+01.3</v>
          </cell>
          <cell r="B1429">
            <v>10.199999999999999</v>
          </cell>
          <cell r="C1429">
            <v>10.199999999999999</v>
          </cell>
          <cell r="D1429">
            <v>1.5</v>
          </cell>
          <cell r="E1429">
            <v>1.3</v>
          </cell>
          <cell r="F1429">
            <v>77.2</v>
          </cell>
          <cell r="G1429">
            <v>35.299999999999997</v>
          </cell>
          <cell r="H1429">
            <v>109.7</v>
          </cell>
          <cell r="I1429">
            <v>64.7</v>
          </cell>
        </row>
        <row r="1430">
          <cell r="A1430" t="str">
            <v>Деятельность в сфере туризма</v>
          </cell>
          <cell r="B1430">
            <v>0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58</v>
          </cell>
          <cell r="H1430">
            <v>100</v>
          </cell>
          <cell r="I1430">
            <v>42</v>
          </cell>
        </row>
        <row r="1431">
          <cell r="A1431" t="str">
            <v>Деятельность в области культуры, искусства, отдыха и развлечний, теле- и радиовещания, прочих информационных услуг</v>
          </cell>
          <cell r="B1431">
            <v>0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58</v>
          </cell>
          <cell r="H1431">
            <v>100</v>
          </cell>
          <cell r="I1431">
            <v>42</v>
          </cell>
        </row>
        <row r="1432">
          <cell r="A1432" t="str">
            <v>Советский район</v>
          </cell>
        </row>
        <row r="1433">
          <cell r="A1433" t="str">
            <v>Всего по обследуемым видам экономической деятельности</v>
          </cell>
          <cell r="B1433">
            <v>20.6</v>
          </cell>
          <cell r="C1433">
            <v>20.399999999999999</v>
          </cell>
          <cell r="D1433">
            <v>6.2</v>
          </cell>
          <cell r="E1433">
            <v>4.5999999999999996</v>
          </cell>
          <cell r="F1433">
            <v>82.7</v>
          </cell>
          <cell r="G1433">
            <v>56.9</v>
          </cell>
          <cell r="H1433">
            <v>118.1</v>
          </cell>
          <cell r="I1433">
            <v>43.1</v>
          </cell>
        </row>
        <row r="1434">
          <cell r="A1434" t="str">
            <v>СЕЛЬСКОЕ, ЛЕСНОЕ ХОЗЯЙСТВО, ОХОТА, РЫБОЛОВСТВО И РЫБОВОДСТВО</v>
          </cell>
          <cell r="B1434">
            <v>21.4</v>
          </cell>
          <cell r="C1434">
            <v>21.3</v>
          </cell>
          <cell r="D1434">
            <v>6.9</v>
          </cell>
          <cell r="E1434">
            <v>5</v>
          </cell>
          <cell r="F1434">
            <v>80.7</v>
          </cell>
          <cell r="G1434">
            <v>59.8</v>
          </cell>
          <cell r="H1434">
            <v>118.6</v>
          </cell>
          <cell r="I1434">
            <v>40.200000000000003</v>
          </cell>
        </row>
        <row r="1435">
          <cell r="A1435" t="str">
            <v>Растениеводство и животноводство, охота и предоставление соответствующих услуг в этих областях</v>
          </cell>
          <cell r="B1435">
            <v>21.5</v>
          </cell>
          <cell r="C1435">
            <v>21.3</v>
          </cell>
          <cell r="D1435">
            <v>6.9</v>
          </cell>
          <cell r="E1435">
            <v>5</v>
          </cell>
          <cell r="F1435">
            <v>80.7</v>
          </cell>
          <cell r="G1435">
            <v>59.9</v>
          </cell>
          <cell r="H1435">
            <v>118.6</v>
          </cell>
          <cell r="I1435">
            <v>40.1</v>
          </cell>
        </row>
        <row r="1436">
          <cell r="A1436" t="str">
            <v>Выращивание однолетних культур</v>
          </cell>
          <cell r="B1436">
            <v>21.5</v>
          </cell>
          <cell r="C1436">
            <v>21.3</v>
          </cell>
          <cell r="D1436">
            <v>6.9</v>
          </cell>
          <cell r="E1436">
            <v>5</v>
          </cell>
          <cell r="F1436">
            <v>80.7</v>
          </cell>
          <cell r="G1436">
            <v>59.9</v>
          </cell>
          <cell r="H1436">
            <v>118.6</v>
          </cell>
          <cell r="I1436">
            <v>40.1</v>
          </cell>
        </row>
        <row r="1437">
          <cell r="A1437" t="str">
            <v>Выращивание зерновых (кроме риса), зернобобовых культур и семян масличных культур</v>
          </cell>
          <cell r="B1437">
            <v>11.9</v>
          </cell>
          <cell r="C1437">
            <v>11.9</v>
          </cell>
          <cell r="D1437">
            <v>1.9</v>
          </cell>
          <cell r="E1437">
            <v>1.9</v>
          </cell>
          <cell r="F1437">
            <v>100</v>
          </cell>
          <cell r="G1437">
            <v>58.1</v>
          </cell>
          <cell r="H1437">
            <v>111.4</v>
          </cell>
          <cell r="I1437">
            <v>41.9</v>
          </cell>
        </row>
        <row r="1438">
          <cell r="A1438" t="str">
            <v>Выращивание зерновых культур</v>
          </cell>
          <cell r="B1438">
            <v>11.9</v>
          </cell>
          <cell r="C1438">
            <v>11.9</v>
          </cell>
          <cell r="D1438">
            <v>1.9</v>
          </cell>
          <cell r="E1438">
            <v>1.9</v>
          </cell>
          <cell r="F1438">
            <v>100</v>
          </cell>
          <cell r="G1438">
            <v>58.1</v>
          </cell>
          <cell r="H1438">
            <v>111.4</v>
          </cell>
          <cell r="I1438">
            <v>41.9</v>
          </cell>
        </row>
        <row r="1439">
          <cell r="A1439" t="str">
            <v>Выращивание овощей, бахчевых, корнеплодных и клубнеплодных культур, грибов и трюфелей</v>
          </cell>
          <cell r="B1439">
            <v>26</v>
          </cell>
          <cell r="C1439">
            <v>26</v>
          </cell>
          <cell r="D1439">
            <v>1.4</v>
          </cell>
          <cell r="E1439">
            <v>0</v>
          </cell>
          <cell r="F1439">
            <v>0</v>
          </cell>
          <cell r="G1439">
            <v>43.9</v>
          </cell>
          <cell r="H1439">
            <v>133.19999999999999</v>
          </cell>
          <cell r="I1439">
            <v>56.1</v>
          </cell>
        </row>
        <row r="1440">
          <cell r="A1440" t="str">
            <v>Выращивание сахарной свеклы и семян сахарной свеклы</v>
          </cell>
          <cell r="B1440">
            <v>26</v>
          </cell>
          <cell r="C1440">
            <v>26</v>
          </cell>
          <cell r="D1440">
            <v>1.4</v>
          </cell>
          <cell r="E1440">
            <v>0</v>
          </cell>
          <cell r="F1440">
            <v>0</v>
          </cell>
          <cell r="G1440">
            <v>43.9</v>
          </cell>
          <cell r="H1440">
            <v>133.19999999999999</v>
          </cell>
          <cell r="I1440">
            <v>56.1</v>
          </cell>
        </row>
        <row r="1441">
          <cell r="A1441" t="str">
            <v>Выращивание сахарной свеклы</v>
          </cell>
          <cell r="B1441">
            <v>26</v>
          </cell>
          <cell r="C1441">
            <v>26</v>
          </cell>
          <cell r="D1441">
            <v>1.4</v>
          </cell>
          <cell r="E1441">
            <v>0</v>
          </cell>
          <cell r="F1441">
            <v>0</v>
          </cell>
          <cell r="G1441">
            <v>43.9</v>
          </cell>
          <cell r="H1441">
            <v>133.19999999999999</v>
          </cell>
          <cell r="I1441">
            <v>56.1</v>
          </cell>
        </row>
        <row r="1442">
          <cell r="A1442" t="str">
            <v>Выращивание прочих однолетних культур</v>
          </cell>
          <cell r="B1442">
            <v>22.2</v>
          </cell>
          <cell r="C1442">
            <v>21.9</v>
          </cell>
          <cell r="D1442">
            <v>10.3</v>
          </cell>
          <cell r="E1442">
            <v>7.7</v>
          </cell>
          <cell r="F1442">
            <v>79.400000000000006</v>
          </cell>
          <cell r="G1442">
            <v>67.099999999999994</v>
          </cell>
          <cell r="H1442">
            <v>115.3</v>
          </cell>
          <cell r="I1442">
            <v>32.9</v>
          </cell>
        </row>
        <row r="1443">
          <cell r="A1443" t="str">
            <v>Лесоводство и лесозаготовки</v>
          </cell>
          <cell r="B1443">
            <v>1.6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14.8</v>
          </cell>
          <cell r="H1443">
            <v>101.6</v>
          </cell>
          <cell r="I1443">
            <v>85.2</v>
          </cell>
        </row>
        <row r="1444">
          <cell r="A1444" t="str">
            <v>Лесоводство и прочая лесохозяйственная деятельность</v>
          </cell>
          <cell r="B1444">
            <v>1.6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  <cell r="G1444">
            <v>14.8</v>
          </cell>
          <cell r="H1444">
            <v>101.6</v>
          </cell>
          <cell r="I1444">
            <v>85.2</v>
          </cell>
        </row>
        <row r="1445">
          <cell r="A1445" t="str">
            <v>Лесоводство и прочая лесохозяйственная деятельность</v>
          </cell>
          <cell r="B1445">
            <v>1.6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14.8</v>
          </cell>
          <cell r="H1445">
            <v>101.6</v>
          </cell>
          <cell r="I1445">
            <v>85.2</v>
          </cell>
        </row>
        <row r="1446">
          <cell r="A1446" t="str">
            <v>ДОБЫЧА ПОЛЕЗНЫХ ИСКОПАЕМЫХ</v>
          </cell>
          <cell r="B1446">
            <v>0.8</v>
          </cell>
          <cell r="C1446">
            <v>0.2</v>
          </cell>
          <cell r="D1446">
            <v>0.1</v>
          </cell>
          <cell r="E1446">
            <v>0.1</v>
          </cell>
          <cell r="F1446">
            <v>100</v>
          </cell>
          <cell r="G1446">
            <v>11.5</v>
          </cell>
          <cell r="H1446">
            <v>100.7</v>
          </cell>
          <cell r="I1446">
            <v>88.5</v>
          </cell>
        </row>
        <row r="1447">
          <cell r="A1447" t="str">
            <v>Добыча прочих полезных ископаемых</v>
          </cell>
          <cell r="B1447">
            <v>0.8</v>
          </cell>
          <cell r="C1447">
            <v>0.2</v>
          </cell>
          <cell r="D1447">
            <v>0.1</v>
          </cell>
          <cell r="E1447">
            <v>0.1</v>
          </cell>
          <cell r="F1447">
            <v>100</v>
          </cell>
          <cell r="G1447">
            <v>11.5</v>
          </cell>
          <cell r="H1447">
            <v>100.7</v>
          </cell>
          <cell r="I1447">
            <v>88.5</v>
          </cell>
        </row>
        <row r="1448">
          <cell r="A1448" t="str">
            <v>Добыча камня, песка и глины</v>
          </cell>
          <cell r="B1448">
            <v>0.8</v>
          </cell>
          <cell r="C1448">
            <v>0.2</v>
          </cell>
          <cell r="D1448">
            <v>0.1</v>
          </cell>
          <cell r="E1448">
            <v>0.1</v>
          </cell>
          <cell r="F1448">
            <v>100</v>
          </cell>
          <cell r="G1448">
            <v>11.5</v>
          </cell>
          <cell r="H1448">
            <v>100.7</v>
          </cell>
          <cell r="I1448">
            <v>88.5</v>
          </cell>
        </row>
        <row r="1449">
          <cell r="A1449" t="str">
            <v>Разработка гравийных и песчаных карьеров, добыча глины и каолина</v>
          </cell>
          <cell r="B1449">
            <v>0.8</v>
          </cell>
          <cell r="C1449">
            <v>0.2</v>
          </cell>
          <cell r="D1449">
            <v>0.1</v>
          </cell>
          <cell r="E1449">
            <v>0.1</v>
          </cell>
          <cell r="F1449">
            <v>100</v>
          </cell>
          <cell r="G1449">
            <v>11.5</v>
          </cell>
          <cell r="H1449">
            <v>100.7</v>
          </cell>
          <cell r="I1449">
            <v>88.5</v>
          </cell>
        </row>
        <row r="1450">
          <cell r="A1450" t="str">
            <v>Добыча глины и каолина</v>
          </cell>
          <cell r="B1450">
            <v>0.8</v>
          </cell>
          <cell r="C1450">
            <v>0.2</v>
          </cell>
          <cell r="D1450">
            <v>0.1</v>
          </cell>
          <cell r="E1450">
            <v>0.1</v>
          </cell>
          <cell r="F1450">
            <v>100</v>
          </cell>
          <cell r="G1450">
            <v>11.5</v>
          </cell>
          <cell r="H1450">
            <v>100.7</v>
          </cell>
          <cell r="I1450">
            <v>88.5</v>
          </cell>
        </row>
        <row r="1451">
          <cell r="A1451" t="str">
            <v>ОБРАБАТЫВАЮЩИЕ ПРОИЗВОДСТВА</v>
          </cell>
          <cell r="B1451">
            <v>20</v>
          </cell>
          <cell r="C1451">
            <v>20</v>
          </cell>
          <cell r="D1451">
            <v>3.9</v>
          </cell>
          <cell r="E1451">
            <v>3.8</v>
          </cell>
          <cell r="F1451">
            <v>95.4</v>
          </cell>
          <cell r="G1451">
            <v>46.9</v>
          </cell>
          <cell r="H1451">
            <v>120.1</v>
          </cell>
          <cell r="I1451">
            <v>53.1</v>
          </cell>
        </row>
        <row r="1452">
          <cell r="A1452" t="str">
            <v>Производство пищевых продуктов</v>
          </cell>
          <cell r="B1452">
            <v>20</v>
          </cell>
          <cell r="C1452">
            <v>20</v>
          </cell>
          <cell r="D1452">
            <v>3.9</v>
          </cell>
          <cell r="E1452">
            <v>3.8</v>
          </cell>
          <cell r="F1452">
            <v>95.4</v>
          </cell>
          <cell r="G1452">
            <v>46.9</v>
          </cell>
          <cell r="H1452">
            <v>120.1</v>
          </cell>
          <cell r="I1452">
            <v>53.1</v>
          </cell>
        </row>
        <row r="1453">
          <cell r="A1453" t="str">
            <v>Производство прочих пищевых продуктов</v>
          </cell>
          <cell r="B1453">
            <v>20</v>
          </cell>
          <cell r="C1453">
            <v>20</v>
          </cell>
          <cell r="D1453">
            <v>3.9</v>
          </cell>
          <cell r="E1453">
            <v>3.8</v>
          </cell>
          <cell r="F1453">
            <v>95.4</v>
          </cell>
          <cell r="G1453">
            <v>46.9</v>
          </cell>
          <cell r="H1453">
            <v>120.1</v>
          </cell>
          <cell r="I1453">
            <v>53.1</v>
          </cell>
        </row>
        <row r="1454">
          <cell r="A1454" t="str">
            <v>Производство сахара</v>
          </cell>
          <cell r="B1454">
            <v>20</v>
          </cell>
          <cell r="C1454">
            <v>20</v>
          </cell>
          <cell r="D1454">
            <v>3.9</v>
          </cell>
          <cell r="E1454">
            <v>3.8</v>
          </cell>
          <cell r="F1454">
            <v>95.4</v>
          </cell>
          <cell r="G1454">
            <v>46.9</v>
          </cell>
          <cell r="H1454">
            <v>120.1</v>
          </cell>
          <cell r="I1454">
            <v>53.1</v>
          </cell>
        </row>
        <row r="1455">
          <cell r="A1455" t="str">
            <v>ТОРГОВЛЯ ОПТОВАЯ И РОЗНИЧНАЯ; РЕМОНТ АВТОТРАНСПОРТНЫХ СРЕДСТВ И МОТОЦИКЛОВ</v>
          </cell>
          <cell r="B1455">
            <v>20.8</v>
          </cell>
          <cell r="C1455">
            <v>12.9</v>
          </cell>
          <cell r="D1455">
            <v>1.7</v>
          </cell>
          <cell r="E1455">
            <v>1.7</v>
          </cell>
          <cell r="F1455">
            <v>100</v>
          </cell>
          <cell r="G1455">
            <v>65.3</v>
          </cell>
          <cell r="H1455">
            <v>124.1</v>
          </cell>
          <cell r="I1455">
            <v>34.700000000000003</v>
          </cell>
        </row>
        <row r="1456">
          <cell r="A1456" t="str">
            <v>Торговля розничная, кроме торговли автотранспортными средствами и мотоциклами</v>
          </cell>
          <cell r="B1456">
            <v>20.8</v>
          </cell>
          <cell r="C1456">
            <v>12.9</v>
          </cell>
          <cell r="D1456">
            <v>1.7</v>
          </cell>
          <cell r="E1456">
            <v>1.7</v>
          </cell>
          <cell r="F1456">
            <v>100</v>
          </cell>
          <cell r="G1456">
            <v>65.3</v>
          </cell>
          <cell r="H1456">
            <v>124.1</v>
          </cell>
          <cell r="I1456">
            <v>34.700000000000003</v>
          </cell>
        </row>
        <row r="1457">
          <cell r="A1457" t="str">
            <v>Торговля розничная в неспециализированных магазинах</v>
          </cell>
          <cell r="B1457">
            <v>20.8</v>
          </cell>
          <cell r="C1457">
            <v>12.9</v>
          </cell>
          <cell r="D1457">
            <v>1.7</v>
          </cell>
          <cell r="E1457">
            <v>1.7</v>
          </cell>
          <cell r="F1457">
            <v>100</v>
          </cell>
          <cell r="G1457">
            <v>65.3</v>
          </cell>
          <cell r="H1457">
            <v>124.1</v>
          </cell>
          <cell r="I1457">
            <v>34.700000000000003</v>
          </cell>
        </row>
        <row r="1458">
          <cell r="A1458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458">
            <v>20.8</v>
          </cell>
          <cell r="C1458">
            <v>12.9</v>
          </cell>
          <cell r="D1458">
            <v>1.7</v>
          </cell>
          <cell r="E1458">
            <v>1.7</v>
          </cell>
          <cell r="F1458">
            <v>100</v>
          </cell>
          <cell r="G1458">
            <v>65.3</v>
          </cell>
          <cell r="H1458">
            <v>124.1</v>
          </cell>
          <cell r="I1458">
            <v>34.700000000000003</v>
          </cell>
        </row>
        <row r="1459">
          <cell r="A1459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459">
            <v>20.8</v>
          </cell>
          <cell r="C1459">
            <v>12.9</v>
          </cell>
          <cell r="D1459">
            <v>1.7</v>
          </cell>
          <cell r="E1459">
            <v>1.7</v>
          </cell>
          <cell r="F1459">
            <v>100</v>
          </cell>
          <cell r="G1459">
            <v>65.3</v>
          </cell>
          <cell r="H1459">
            <v>124.1</v>
          </cell>
          <cell r="I1459">
            <v>34.700000000000003</v>
          </cell>
        </row>
        <row r="1460">
          <cell r="A1460" t="str">
            <v>ТРАНСПОРТИРОВКА И ХРАНЕНИЕ</v>
          </cell>
          <cell r="B1460">
            <v>4.2</v>
          </cell>
          <cell r="C1460">
            <v>4.2</v>
          </cell>
          <cell r="D1460">
            <v>1.7</v>
          </cell>
          <cell r="E1460">
            <v>1.5</v>
          </cell>
          <cell r="F1460">
            <v>100</v>
          </cell>
          <cell r="G1460">
            <v>37.200000000000003</v>
          </cell>
          <cell r="H1460">
            <v>102.6</v>
          </cell>
          <cell r="I1460">
            <v>62.8</v>
          </cell>
        </row>
        <row r="1461">
          <cell r="A1461" t="str">
            <v>Складское хозяйство и вспомогательная транспортная деятельность</v>
          </cell>
          <cell r="B1461">
            <v>4.2</v>
          </cell>
          <cell r="C1461">
            <v>4.2</v>
          </cell>
          <cell r="D1461">
            <v>1.7</v>
          </cell>
          <cell r="E1461">
            <v>1.5</v>
          </cell>
          <cell r="F1461">
            <v>100</v>
          </cell>
          <cell r="G1461">
            <v>37.200000000000003</v>
          </cell>
          <cell r="H1461">
            <v>102.6</v>
          </cell>
          <cell r="I1461">
            <v>62.8</v>
          </cell>
        </row>
        <row r="1462">
          <cell r="A1462" t="str">
            <v>Деятельность по складированию и хранению</v>
          </cell>
          <cell r="B1462">
            <v>4.2</v>
          </cell>
          <cell r="C1462">
            <v>4.2</v>
          </cell>
          <cell r="D1462">
            <v>1.7</v>
          </cell>
          <cell r="E1462">
            <v>1.5</v>
          </cell>
          <cell r="F1462">
            <v>100</v>
          </cell>
          <cell r="G1462">
            <v>37.200000000000003</v>
          </cell>
          <cell r="H1462">
            <v>102.6</v>
          </cell>
          <cell r="I1462">
            <v>62.8</v>
          </cell>
        </row>
        <row r="1463">
          <cell r="A1463" t="str">
            <v>Деятельность по складированию и хранению</v>
          </cell>
          <cell r="B1463">
            <v>4.2</v>
          </cell>
          <cell r="C1463">
            <v>4.2</v>
          </cell>
          <cell r="D1463">
            <v>1.7</v>
          </cell>
          <cell r="E1463">
            <v>1.5</v>
          </cell>
          <cell r="F1463">
            <v>100</v>
          </cell>
          <cell r="G1463">
            <v>37.200000000000003</v>
          </cell>
          <cell r="H1463">
            <v>102.6</v>
          </cell>
          <cell r="I1463">
            <v>62.8</v>
          </cell>
        </row>
        <row r="1464">
          <cell r="A1464" t="str">
            <v>Хранение и складирование зерна</v>
          </cell>
          <cell r="B1464">
            <v>4.2</v>
          </cell>
          <cell r="C1464">
            <v>4.2</v>
          </cell>
          <cell r="D1464">
            <v>1.7</v>
          </cell>
          <cell r="E1464">
            <v>1.5</v>
          </cell>
          <cell r="F1464">
            <v>100</v>
          </cell>
          <cell r="G1464">
            <v>37.200000000000003</v>
          </cell>
          <cell r="H1464">
            <v>102.6</v>
          </cell>
          <cell r="I1464">
            <v>62.8</v>
          </cell>
        </row>
        <row r="1465">
          <cell r="A1465" t="str">
            <v>ДЕЯТЕЛЬНОСТЬ ФИНАНСОВАЯ И СТРАХОВАЯ</v>
          </cell>
          <cell r="B1465">
            <v>100</v>
          </cell>
          <cell r="C1465">
            <v>100</v>
          </cell>
          <cell r="D1465">
            <v>0</v>
          </cell>
          <cell r="E1465">
            <v>0</v>
          </cell>
          <cell r="F1465">
            <v>0</v>
          </cell>
          <cell r="G1465">
            <v>94.1</v>
          </cell>
          <cell r="H1465">
            <v>0</v>
          </cell>
          <cell r="I1465">
            <v>5.9</v>
          </cell>
        </row>
        <row r="1466">
          <cell r="A1466" t="str">
            <v>Деятельность по предоставлению финансовых услуг, кроме услуг по страхованию и пенсионному обеспечению</v>
          </cell>
          <cell r="B1466">
            <v>100</v>
          </cell>
          <cell r="C1466">
            <v>100</v>
          </cell>
          <cell r="D1466">
            <v>0</v>
          </cell>
          <cell r="E1466">
            <v>0</v>
          </cell>
          <cell r="F1466">
            <v>0</v>
          </cell>
          <cell r="G1466">
            <v>94.1</v>
          </cell>
          <cell r="H1466">
            <v>0</v>
          </cell>
          <cell r="I1466">
            <v>5.9</v>
          </cell>
        </row>
        <row r="1467">
          <cell r="A1467" t="str">
            <v>Денежное посредничество</v>
          </cell>
          <cell r="B1467">
            <v>100</v>
          </cell>
          <cell r="C1467">
            <v>100</v>
          </cell>
          <cell r="D1467">
            <v>0</v>
          </cell>
          <cell r="E1467">
            <v>0</v>
          </cell>
          <cell r="F1467">
            <v>0</v>
          </cell>
          <cell r="G1467">
            <v>94.1</v>
          </cell>
          <cell r="H1467">
            <v>0</v>
          </cell>
          <cell r="I1467">
            <v>5.9</v>
          </cell>
        </row>
        <row r="1468">
          <cell r="A1468" t="str">
            <v>Денежное посредничество прочее</v>
          </cell>
          <cell r="B1468">
            <v>100</v>
          </cell>
          <cell r="C1468">
            <v>100</v>
          </cell>
          <cell r="D1468">
            <v>0</v>
          </cell>
          <cell r="E1468">
            <v>0</v>
          </cell>
          <cell r="F1468">
            <v>0</v>
          </cell>
          <cell r="G1468">
            <v>94.1</v>
          </cell>
          <cell r="H1468">
            <v>0</v>
          </cell>
          <cell r="I1468">
            <v>5.9</v>
          </cell>
        </row>
        <row r="1469">
          <cell r="A1469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469">
            <v>19</v>
          </cell>
          <cell r="C1469">
            <v>19</v>
          </cell>
          <cell r="D1469">
            <v>3.7</v>
          </cell>
          <cell r="E1469">
            <v>3.6</v>
          </cell>
          <cell r="F1469">
            <v>95.4</v>
          </cell>
          <cell r="G1469">
            <v>45</v>
          </cell>
          <cell r="H1469">
            <v>118.9</v>
          </cell>
          <cell r="I1469">
            <v>55</v>
          </cell>
        </row>
        <row r="1470">
          <cell r="A1470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470">
            <v>20.7</v>
          </cell>
          <cell r="C1470">
            <v>20.6</v>
          </cell>
          <cell r="D1470">
            <v>6.3</v>
          </cell>
          <cell r="E1470">
            <v>4.7</v>
          </cell>
          <cell r="F1470">
            <v>82.6</v>
          </cell>
          <cell r="G1470">
            <v>57.2</v>
          </cell>
          <cell r="H1470">
            <v>118.2</v>
          </cell>
          <cell r="I1470">
            <v>42.8</v>
          </cell>
        </row>
        <row r="1471">
          <cell r="A1471" t="str">
            <v>Промышленное производство (промышленность)</v>
          </cell>
          <cell r="B1471">
            <v>19</v>
          </cell>
          <cell r="C1471">
            <v>19</v>
          </cell>
          <cell r="D1471">
            <v>3.7</v>
          </cell>
          <cell r="E1471">
            <v>3.6</v>
          </cell>
          <cell r="F1471">
            <v>95.4</v>
          </cell>
          <cell r="G1471">
            <v>45</v>
          </cell>
          <cell r="H1471">
            <v>118.9</v>
          </cell>
          <cell r="I1471">
            <v>55</v>
          </cell>
        </row>
        <row r="1472">
          <cell r="A1472" t="str">
            <v>Сельское хозяйство     01.1+01.2+01.3+01.4+01.5</v>
          </cell>
          <cell r="B1472">
            <v>21.5</v>
          </cell>
          <cell r="C1472">
            <v>21.3</v>
          </cell>
          <cell r="D1472">
            <v>6.9</v>
          </cell>
          <cell r="E1472">
            <v>5</v>
          </cell>
          <cell r="F1472">
            <v>80.7</v>
          </cell>
          <cell r="G1472">
            <v>59.9</v>
          </cell>
          <cell r="H1472">
            <v>118.6</v>
          </cell>
          <cell r="I1472">
            <v>40.1</v>
          </cell>
        </row>
        <row r="1473">
          <cell r="A1473" t="str">
            <v>Растениеводство          01.1+01.2+01.3</v>
          </cell>
          <cell r="B1473">
            <v>21.5</v>
          </cell>
          <cell r="C1473">
            <v>21.3</v>
          </cell>
          <cell r="D1473">
            <v>6.9</v>
          </cell>
          <cell r="E1473">
            <v>5</v>
          </cell>
          <cell r="F1473">
            <v>80.7</v>
          </cell>
          <cell r="G1473">
            <v>59.9</v>
          </cell>
          <cell r="H1473">
            <v>118.6</v>
          </cell>
          <cell r="I1473">
            <v>40.1</v>
          </cell>
        </row>
        <row r="1474">
          <cell r="A1474" t="str">
            <v>Солнцевский район</v>
          </cell>
        </row>
        <row r="1475">
          <cell r="A1475" t="str">
            <v>Всего по обследуемым видам экономической деятельности</v>
          </cell>
          <cell r="B1475">
            <v>13.6</v>
          </cell>
          <cell r="C1475">
            <v>13.5</v>
          </cell>
          <cell r="D1475">
            <v>3.7</v>
          </cell>
          <cell r="E1475">
            <v>0</v>
          </cell>
          <cell r="F1475">
            <v>0</v>
          </cell>
          <cell r="G1475">
            <v>48.4</v>
          </cell>
          <cell r="H1475">
            <v>111.4</v>
          </cell>
          <cell r="I1475">
            <v>51.6</v>
          </cell>
        </row>
        <row r="1476">
          <cell r="A1476" t="str">
            <v>СЕЛЬСКОЕ, ЛЕСНОЕ ХОЗЯЙСТВО, ОХОТА, РЫБОЛОВСТВО И РЫБОВОДСТВО</v>
          </cell>
          <cell r="B1476">
            <v>13.7</v>
          </cell>
          <cell r="C1476">
            <v>13.6</v>
          </cell>
          <cell r="D1476">
            <v>3.8</v>
          </cell>
          <cell r="E1476">
            <v>0</v>
          </cell>
          <cell r="F1476">
            <v>0</v>
          </cell>
          <cell r="G1476">
            <v>48.5</v>
          </cell>
          <cell r="H1476">
            <v>111.5</v>
          </cell>
          <cell r="I1476">
            <v>51.5</v>
          </cell>
        </row>
        <row r="1477">
          <cell r="A1477" t="str">
            <v>Растениеводство и животноводство, охота и предоставление соответствующих услуг в этих областях</v>
          </cell>
          <cell r="B1477">
            <v>13.7</v>
          </cell>
          <cell r="C1477">
            <v>13.7</v>
          </cell>
          <cell r="D1477">
            <v>3.8</v>
          </cell>
          <cell r="E1477">
            <v>0</v>
          </cell>
          <cell r="F1477">
            <v>0</v>
          </cell>
          <cell r="G1477">
            <v>48.8</v>
          </cell>
          <cell r="H1477">
            <v>111.5</v>
          </cell>
          <cell r="I1477">
            <v>51.2</v>
          </cell>
        </row>
        <row r="1478">
          <cell r="A1478" t="str">
            <v>Выращивание однолетних культур</v>
          </cell>
          <cell r="B1478">
            <v>13.7</v>
          </cell>
          <cell r="C1478">
            <v>13.7</v>
          </cell>
          <cell r="D1478">
            <v>3.8</v>
          </cell>
          <cell r="E1478">
            <v>0</v>
          </cell>
          <cell r="F1478">
            <v>0</v>
          </cell>
          <cell r="G1478">
            <v>48.8</v>
          </cell>
          <cell r="H1478">
            <v>111.5</v>
          </cell>
          <cell r="I1478">
            <v>51.2</v>
          </cell>
        </row>
        <row r="1479">
          <cell r="A1479" t="str">
            <v>Выращивание зерновых (кроме риса), зернобобовых культур и семян масличных культур</v>
          </cell>
          <cell r="B1479">
            <v>13.7</v>
          </cell>
          <cell r="C1479">
            <v>13.7</v>
          </cell>
          <cell r="D1479">
            <v>3.8</v>
          </cell>
          <cell r="E1479">
            <v>0</v>
          </cell>
          <cell r="F1479">
            <v>0</v>
          </cell>
          <cell r="G1479">
            <v>48.8</v>
          </cell>
          <cell r="H1479">
            <v>111.5</v>
          </cell>
          <cell r="I1479">
            <v>51.2</v>
          </cell>
        </row>
        <row r="1480">
          <cell r="A1480" t="str">
            <v>Выращивание зерновых культур</v>
          </cell>
          <cell r="B1480">
            <v>13.7</v>
          </cell>
          <cell r="C1480">
            <v>13.7</v>
          </cell>
          <cell r="D1480">
            <v>3.8</v>
          </cell>
          <cell r="E1480">
            <v>0</v>
          </cell>
          <cell r="F1480">
            <v>0</v>
          </cell>
          <cell r="G1480">
            <v>48.8</v>
          </cell>
          <cell r="H1480">
            <v>111.5</v>
          </cell>
          <cell r="I1480">
            <v>51.2</v>
          </cell>
        </row>
        <row r="1481">
          <cell r="A1481" t="str">
            <v>Лесоводство и лесозаготовки</v>
          </cell>
          <cell r="B1481">
            <v>6.5</v>
          </cell>
          <cell r="C1481">
            <v>0</v>
          </cell>
          <cell r="D1481">
            <v>4.0999999999999996</v>
          </cell>
          <cell r="E1481">
            <v>0</v>
          </cell>
          <cell r="F1481">
            <v>0</v>
          </cell>
          <cell r="G1481">
            <v>18.3</v>
          </cell>
          <cell r="H1481">
            <v>102.5</v>
          </cell>
          <cell r="I1481">
            <v>81.7</v>
          </cell>
        </row>
        <row r="1482">
          <cell r="A1482" t="str">
            <v>Лесоводство и прочая лесохозяйственная деятельность</v>
          </cell>
          <cell r="B1482">
            <v>6.5</v>
          </cell>
          <cell r="C1482">
            <v>0</v>
          </cell>
          <cell r="D1482">
            <v>4.0999999999999996</v>
          </cell>
          <cell r="E1482">
            <v>0</v>
          </cell>
          <cell r="F1482">
            <v>0</v>
          </cell>
          <cell r="G1482">
            <v>18.3</v>
          </cell>
          <cell r="H1482">
            <v>102.5</v>
          </cell>
          <cell r="I1482">
            <v>81.7</v>
          </cell>
        </row>
        <row r="1483">
          <cell r="A1483" t="str">
            <v>Лесоводство и прочая лесохозяйственная деятельность</v>
          </cell>
          <cell r="B1483">
            <v>6.5</v>
          </cell>
          <cell r="C1483">
            <v>0</v>
          </cell>
          <cell r="D1483">
            <v>4.0999999999999996</v>
          </cell>
          <cell r="E1483">
            <v>0</v>
          </cell>
          <cell r="F1483">
            <v>0</v>
          </cell>
          <cell r="G1483">
            <v>18.3</v>
          </cell>
          <cell r="H1483">
            <v>102.5</v>
          </cell>
          <cell r="I1483">
            <v>81.7</v>
          </cell>
        </row>
        <row r="1484">
          <cell r="A1484" t="str">
            <v>СТРОИТЕЛЬСТВО</v>
          </cell>
          <cell r="B1484">
            <v>4.9000000000000004</v>
          </cell>
          <cell r="C1484">
            <v>4.9000000000000004</v>
          </cell>
          <cell r="D1484">
            <v>0</v>
          </cell>
          <cell r="E1484">
            <v>0</v>
          </cell>
          <cell r="F1484">
            <v>0</v>
          </cell>
          <cell r="G1484">
            <v>38.799999999999997</v>
          </cell>
          <cell r="H1484">
            <v>105.1</v>
          </cell>
          <cell r="I1484">
            <v>61.2</v>
          </cell>
        </row>
        <row r="1485">
          <cell r="A1485" t="str">
            <v>Строительство инженерных сооружений</v>
          </cell>
          <cell r="B1485">
            <v>4.9000000000000004</v>
          </cell>
          <cell r="C1485">
            <v>4.9000000000000004</v>
          </cell>
          <cell r="D1485">
            <v>0</v>
          </cell>
          <cell r="E1485">
            <v>0</v>
          </cell>
          <cell r="F1485">
            <v>0</v>
          </cell>
          <cell r="G1485">
            <v>38.799999999999997</v>
          </cell>
          <cell r="H1485">
            <v>105.1</v>
          </cell>
          <cell r="I1485">
            <v>61.2</v>
          </cell>
        </row>
        <row r="1486">
          <cell r="A1486" t="str">
            <v>Строительство автомобильных и железных дорог</v>
          </cell>
          <cell r="B1486">
            <v>4.9000000000000004</v>
          </cell>
          <cell r="C1486">
            <v>4.9000000000000004</v>
          </cell>
          <cell r="D1486">
            <v>0</v>
          </cell>
          <cell r="E1486">
            <v>0</v>
          </cell>
          <cell r="F1486">
            <v>0</v>
          </cell>
          <cell r="G1486">
            <v>38.799999999999997</v>
          </cell>
          <cell r="H1486">
            <v>105.1</v>
          </cell>
          <cell r="I1486">
            <v>61.2</v>
          </cell>
        </row>
        <row r="1487">
          <cell r="A1487" t="str">
            <v>Строительство автомобильных дорог и автомагистралей</v>
          </cell>
          <cell r="B1487">
            <v>4.9000000000000004</v>
          </cell>
          <cell r="C1487">
            <v>4.9000000000000004</v>
          </cell>
          <cell r="D1487">
            <v>0</v>
          </cell>
          <cell r="E1487">
            <v>0</v>
          </cell>
          <cell r="F1487">
            <v>0</v>
          </cell>
          <cell r="G1487">
            <v>38.799999999999997</v>
          </cell>
          <cell r="H1487">
            <v>105.1</v>
          </cell>
          <cell r="I1487">
            <v>61.2</v>
          </cell>
        </row>
        <row r="1488">
          <cell r="A1488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488">
            <v>13.7</v>
          </cell>
          <cell r="C1488">
            <v>13.6</v>
          </cell>
          <cell r="D1488">
            <v>3.8</v>
          </cell>
          <cell r="E1488">
            <v>0</v>
          </cell>
          <cell r="F1488">
            <v>0</v>
          </cell>
          <cell r="G1488">
            <v>48.5</v>
          </cell>
          <cell r="H1488">
            <v>111.5</v>
          </cell>
          <cell r="I1488">
            <v>51.5</v>
          </cell>
        </row>
        <row r="1489">
          <cell r="A1489" t="str">
            <v>Сельское хозяйство     01.1+01.2+01.3+01.4+01.5</v>
          </cell>
          <cell r="B1489">
            <v>13.7</v>
          </cell>
          <cell r="C1489">
            <v>13.7</v>
          </cell>
          <cell r="D1489">
            <v>3.8</v>
          </cell>
          <cell r="E1489">
            <v>0</v>
          </cell>
          <cell r="F1489">
            <v>0</v>
          </cell>
          <cell r="G1489">
            <v>48.8</v>
          </cell>
          <cell r="H1489">
            <v>111.5</v>
          </cell>
          <cell r="I1489">
            <v>51.2</v>
          </cell>
        </row>
        <row r="1490">
          <cell r="A1490" t="str">
            <v>Растениеводство          01.1+01.2+01.3</v>
          </cell>
          <cell r="B1490">
            <v>13.7</v>
          </cell>
          <cell r="C1490">
            <v>13.7</v>
          </cell>
          <cell r="D1490">
            <v>3.8</v>
          </cell>
          <cell r="E1490">
            <v>0</v>
          </cell>
          <cell r="F1490">
            <v>0</v>
          </cell>
          <cell r="G1490">
            <v>48.8</v>
          </cell>
          <cell r="H1490">
            <v>111.5</v>
          </cell>
          <cell r="I1490">
            <v>51.2</v>
          </cell>
        </row>
        <row r="1491">
          <cell r="A1491" t="str">
            <v>Суджанский район</v>
          </cell>
        </row>
        <row r="1492">
          <cell r="A1492" t="str">
            <v>Всего по обследуемым видам экономической деятельности</v>
          </cell>
          <cell r="B1492">
            <v>9.1</v>
          </cell>
          <cell r="C1492">
            <v>9.1</v>
          </cell>
          <cell r="D1492">
            <v>2.9</v>
          </cell>
          <cell r="E1492">
            <v>1.3</v>
          </cell>
          <cell r="F1492">
            <v>42.6</v>
          </cell>
          <cell r="G1492">
            <v>62.7</v>
          </cell>
          <cell r="H1492">
            <v>106.8</v>
          </cell>
          <cell r="I1492">
            <v>37.299999999999997</v>
          </cell>
        </row>
        <row r="1493">
          <cell r="A1493" t="str">
            <v>СЕЛЬСКОЕ, ЛЕСНОЕ ХОЗЯЙСТВО, ОХОТА, РЫБОЛОВСТВО И РЫБОВОДСТВО</v>
          </cell>
          <cell r="B1493">
            <v>10.199999999999999</v>
          </cell>
          <cell r="C1493">
            <v>10.199999999999999</v>
          </cell>
          <cell r="D1493">
            <v>3</v>
          </cell>
          <cell r="E1493">
            <v>1.6</v>
          </cell>
          <cell r="F1493">
            <v>42.2</v>
          </cell>
          <cell r="G1493">
            <v>68.599999999999994</v>
          </cell>
          <cell r="H1493">
            <v>108.1</v>
          </cell>
          <cell r="I1493">
            <v>31.4</v>
          </cell>
        </row>
        <row r="1494">
          <cell r="A1494" t="str">
            <v>Растениеводство и животноводство, охота и предоставление соответствующих услуг в этих областях</v>
          </cell>
          <cell r="B1494">
            <v>10.3</v>
          </cell>
          <cell r="C1494">
            <v>10.3</v>
          </cell>
          <cell r="D1494">
            <v>3</v>
          </cell>
          <cell r="E1494">
            <v>1.6</v>
          </cell>
          <cell r="F1494">
            <v>42.2</v>
          </cell>
          <cell r="G1494">
            <v>69</v>
          </cell>
          <cell r="H1494">
            <v>108.1</v>
          </cell>
          <cell r="I1494">
            <v>31</v>
          </cell>
        </row>
        <row r="1495">
          <cell r="A1495" t="str">
            <v>Выращивание однолетних культур</v>
          </cell>
          <cell r="B1495">
            <v>20.6</v>
          </cell>
          <cell r="C1495">
            <v>20.6</v>
          </cell>
          <cell r="D1495">
            <v>0.6</v>
          </cell>
          <cell r="E1495">
            <v>0</v>
          </cell>
          <cell r="F1495">
            <v>0</v>
          </cell>
          <cell r="G1495">
            <v>71.099999999999994</v>
          </cell>
          <cell r="H1495">
            <v>125.2</v>
          </cell>
          <cell r="I1495">
            <v>28.9</v>
          </cell>
        </row>
        <row r="1496">
          <cell r="A1496" t="str">
            <v>Выращивание зерновых (кроме риса), зернобобовых культур и семян масличных культур</v>
          </cell>
          <cell r="B1496">
            <v>20.6</v>
          </cell>
          <cell r="C1496">
            <v>20.6</v>
          </cell>
          <cell r="D1496">
            <v>0.6</v>
          </cell>
          <cell r="E1496">
            <v>0</v>
          </cell>
          <cell r="F1496">
            <v>0</v>
          </cell>
          <cell r="G1496">
            <v>71.099999999999994</v>
          </cell>
          <cell r="H1496">
            <v>125.2</v>
          </cell>
          <cell r="I1496">
            <v>28.9</v>
          </cell>
        </row>
        <row r="1497">
          <cell r="A1497" t="str">
            <v>Выращивание зерновых культур</v>
          </cell>
          <cell r="B1497">
            <v>20.6</v>
          </cell>
          <cell r="C1497">
            <v>20.6</v>
          </cell>
          <cell r="D1497">
            <v>0.6</v>
          </cell>
          <cell r="E1497">
            <v>0</v>
          </cell>
          <cell r="F1497">
            <v>0</v>
          </cell>
          <cell r="G1497">
            <v>71.099999999999994</v>
          </cell>
          <cell r="H1497">
            <v>125.2</v>
          </cell>
          <cell r="I1497">
            <v>28.9</v>
          </cell>
        </row>
        <row r="1498">
          <cell r="A1498" t="str">
            <v>Животноводство</v>
          </cell>
          <cell r="B1498">
            <v>7.3</v>
          </cell>
          <cell r="C1498">
            <v>7.3</v>
          </cell>
          <cell r="D1498">
            <v>3.6</v>
          </cell>
          <cell r="E1498">
            <v>2</v>
          </cell>
          <cell r="F1498">
            <v>42.2</v>
          </cell>
          <cell r="G1498">
            <v>68.400000000000006</v>
          </cell>
          <cell r="H1498">
            <v>104</v>
          </cell>
          <cell r="I1498">
            <v>31.6</v>
          </cell>
        </row>
        <row r="1499">
          <cell r="A1499" t="str">
            <v>Разведение свиней</v>
          </cell>
          <cell r="B1499">
            <v>7.3</v>
          </cell>
          <cell r="C1499">
            <v>7.3</v>
          </cell>
          <cell r="D1499">
            <v>3.6</v>
          </cell>
          <cell r="E1499">
            <v>2</v>
          </cell>
          <cell r="F1499">
            <v>42.2</v>
          </cell>
          <cell r="G1499">
            <v>68.400000000000006</v>
          </cell>
          <cell r="H1499">
            <v>104</v>
          </cell>
          <cell r="I1499">
            <v>31.6</v>
          </cell>
        </row>
        <row r="1500">
          <cell r="A1500" t="str">
            <v>Лесоводство и лесозаготовки</v>
          </cell>
          <cell r="B1500">
            <v>0.2</v>
          </cell>
          <cell r="C1500">
            <v>0</v>
          </cell>
          <cell r="D1500">
            <v>1.7</v>
          </cell>
          <cell r="E1500">
            <v>0</v>
          </cell>
          <cell r="F1500">
            <v>0</v>
          </cell>
          <cell r="G1500">
            <v>10.8</v>
          </cell>
          <cell r="H1500">
            <v>98.5</v>
          </cell>
          <cell r="I1500">
            <v>89.2</v>
          </cell>
        </row>
        <row r="1501">
          <cell r="A1501" t="str">
            <v>Лесозаготовки</v>
          </cell>
          <cell r="B1501">
            <v>0.2</v>
          </cell>
          <cell r="C1501">
            <v>0</v>
          </cell>
          <cell r="D1501">
            <v>1.7</v>
          </cell>
          <cell r="E1501">
            <v>0</v>
          </cell>
          <cell r="F1501">
            <v>0</v>
          </cell>
          <cell r="G1501">
            <v>10.8</v>
          </cell>
          <cell r="H1501">
            <v>98.5</v>
          </cell>
          <cell r="I1501">
            <v>89.2</v>
          </cell>
        </row>
        <row r="1502">
          <cell r="A1502" t="str">
            <v>Лесозаготовки</v>
          </cell>
          <cell r="B1502">
            <v>0.2</v>
          </cell>
          <cell r="C1502">
            <v>0</v>
          </cell>
          <cell r="D1502">
            <v>1.7</v>
          </cell>
          <cell r="E1502">
            <v>0</v>
          </cell>
          <cell r="F1502">
            <v>0</v>
          </cell>
          <cell r="G1502">
            <v>10.8</v>
          </cell>
          <cell r="H1502">
            <v>98.5</v>
          </cell>
          <cell r="I1502">
            <v>89.2</v>
          </cell>
        </row>
        <row r="1503">
          <cell r="A1503" t="str">
            <v>Рыболовство и рыбоводство</v>
          </cell>
          <cell r="B1503">
            <v>0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43.6</v>
          </cell>
          <cell r="H1503">
            <v>100</v>
          </cell>
          <cell r="I1503">
            <v>56.4</v>
          </cell>
        </row>
        <row r="1504">
          <cell r="A1504" t="str">
            <v>Рыбоводство</v>
          </cell>
          <cell r="B1504">
            <v>0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43.6</v>
          </cell>
          <cell r="H1504">
            <v>100</v>
          </cell>
          <cell r="I1504">
            <v>56.4</v>
          </cell>
        </row>
        <row r="1505">
          <cell r="A1505" t="str">
            <v>Рыбоводство пресноводное</v>
          </cell>
          <cell r="B1505">
            <v>0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43.6</v>
          </cell>
          <cell r="H1505">
            <v>100</v>
          </cell>
          <cell r="I1505">
            <v>56.4</v>
          </cell>
        </row>
        <row r="1506">
          <cell r="A1506" t="str">
            <v>Воспроизводство пресноводных биоресурсов искусственное</v>
          </cell>
          <cell r="B1506">
            <v>0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43.6</v>
          </cell>
          <cell r="H1506">
            <v>100</v>
          </cell>
          <cell r="I1506">
            <v>56.4</v>
          </cell>
        </row>
        <row r="1507">
          <cell r="A1507" t="str">
            <v>ОБРАБАТЫВАЮЩИЕ ПРОИЗВОДСТВА</v>
          </cell>
          <cell r="B1507">
            <v>2.8</v>
          </cell>
          <cell r="C1507">
            <v>2.8</v>
          </cell>
          <cell r="D1507">
            <v>1.2</v>
          </cell>
          <cell r="E1507">
            <v>0</v>
          </cell>
          <cell r="F1507">
            <v>100</v>
          </cell>
          <cell r="G1507">
            <v>28.7</v>
          </cell>
          <cell r="H1507">
            <v>101.7</v>
          </cell>
          <cell r="I1507">
            <v>71.3</v>
          </cell>
        </row>
        <row r="1508">
          <cell r="A1508" t="str">
            <v>Производство пищевых продуктов</v>
          </cell>
          <cell r="B1508">
            <v>2.8</v>
          </cell>
          <cell r="C1508">
            <v>2.8</v>
          </cell>
          <cell r="D1508">
            <v>1.2</v>
          </cell>
          <cell r="E1508">
            <v>0</v>
          </cell>
          <cell r="F1508">
            <v>100</v>
          </cell>
          <cell r="G1508">
            <v>28.7</v>
          </cell>
          <cell r="H1508">
            <v>101.7</v>
          </cell>
          <cell r="I1508">
            <v>71.3</v>
          </cell>
        </row>
        <row r="1509">
          <cell r="A1509" t="str">
            <v>Переработка и консервирование мяса и мясной пищевой продукции</v>
          </cell>
          <cell r="B1509">
            <v>6.3</v>
          </cell>
          <cell r="C1509">
            <v>6.3</v>
          </cell>
          <cell r="D1509">
            <v>3.3</v>
          </cell>
          <cell r="E1509">
            <v>0</v>
          </cell>
          <cell r="F1509">
            <v>100</v>
          </cell>
          <cell r="G1509">
            <v>41.2</v>
          </cell>
          <cell r="H1509">
            <v>103.2</v>
          </cell>
          <cell r="I1509">
            <v>58.8</v>
          </cell>
        </row>
        <row r="1510">
          <cell r="A1510" t="str">
            <v>Производство продукции из мяса убойных животных и мяса птицы</v>
          </cell>
          <cell r="B1510">
            <v>6.3</v>
          </cell>
          <cell r="C1510">
            <v>6.3</v>
          </cell>
          <cell r="D1510">
            <v>3.3</v>
          </cell>
          <cell r="E1510">
            <v>0</v>
          </cell>
          <cell r="F1510">
            <v>100</v>
          </cell>
          <cell r="G1510">
            <v>41.2</v>
          </cell>
          <cell r="H1510">
            <v>103.2</v>
          </cell>
          <cell r="I1510">
            <v>58.8</v>
          </cell>
        </row>
        <row r="1511">
          <cell r="A1511" t="str">
            <v>Производство соленого, вареного, запеченого, копченого, вяленого и прочего мяса</v>
          </cell>
          <cell r="B1511">
            <v>6.3</v>
          </cell>
          <cell r="C1511">
            <v>6.3</v>
          </cell>
          <cell r="D1511">
            <v>3.3</v>
          </cell>
          <cell r="E1511">
            <v>0</v>
          </cell>
          <cell r="F1511">
            <v>100</v>
          </cell>
          <cell r="G1511">
            <v>41.2</v>
          </cell>
          <cell r="H1511">
            <v>103.2</v>
          </cell>
          <cell r="I1511">
            <v>58.8</v>
          </cell>
        </row>
        <row r="1512">
          <cell r="A1512" t="str">
            <v>Производство молочной продукции</v>
          </cell>
          <cell r="B1512">
            <v>0.9</v>
          </cell>
          <cell r="C1512">
            <v>0.9</v>
          </cell>
          <cell r="D1512">
            <v>0</v>
          </cell>
          <cell r="E1512">
            <v>0</v>
          </cell>
          <cell r="F1512">
            <v>0</v>
          </cell>
          <cell r="G1512">
            <v>21.5</v>
          </cell>
          <cell r="H1512">
            <v>100.9</v>
          </cell>
          <cell r="I1512">
            <v>78.5</v>
          </cell>
        </row>
        <row r="1513">
          <cell r="A1513" t="str">
            <v>Производство молока (кроме сырого) и молочной продукции</v>
          </cell>
          <cell r="B1513">
            <v>0.9</v>
          </cell>
          <cell r="C1513">
            <v>0.9</v>
          </cell>
          <cell r="D1513">
            <v>0</v>
          </cell>
          <cell r="E1513">
            <v>0</v>
          </cell>
          <cell r="F1513">
            <v>0</v>
          </cell>
          <cell r="G1513">
            <v>21.5</v>
          </cell>
          <cell r="H1513">
            <v>100.9</v>
          </cell>
          <cell r="I1513">
            <v>78.5</v>
          </cell>
        </row>
        <row r="1514">
          <cell r="A1514" t="str">
            <v>Производство питьевого молока и питьевых сливок</v>
          </cell>
          <cell r="B1514">
            <v>0.9</v>
          </cell>
          <cell r="C1514">
            <v>0.9</v>
          </cell>
          <cell r="D1514">
            <v>0</v>
          </cell>
          <cell r="E1514">
            <v>0</v>
          </cell>
          <cell r="F1514">
            <v>0</v>
          </cell>
          <cell r="G1514">
            <v>21.5</v>
          </cell>
          <cell r="H1514">
            <v>100.9</v>
          </cell>
          <cell r="I1514">
            <v>78.5</v>
          </cell>
        </row>
        <row r="1515">
          <cell r="A1515" t="str">
            <v>ОБЕСПЕЧЕНИЕ ЭЛЕКТРИЧЕСКОЙ ЭНЕРГИЕЙ, ГАЗОМ И ПАРОМ; КОНДИЦИОНИРОВАНИЕ ВОЗДУХА</v>
          </cell>
          <cell r="B1515">
            <v>0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22.8</v>
          </cell>
          <cell r="H1515">
            <v>100</v>
          </cell>
          <cell r="I1515">
            <v>77.2</v>
          </cell>
        </row>
        <row r="1516">
          <cell r="A1516" t="str">
            <v>Обеспечение электрической энергией, газом и паром; кондиционирование воздуха</v>
          </cell>
          <cell r="B1516">
            <v>0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22.8</v>
          </cell>
          <cell r="H1516">
            <v>100</v>
          </cell>
          <cell r="I1516">
            <v>77.2</v>
          </cell>
        </row>
        <row r="1517">
          <cell r="A1517" t="str">
            <v>Производство, передача и распределение пара и горячей воды; кондиционирование воздуха</v>
          </cell>
          <cell r="B1517">
            <v>0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22.8</v>
          </cell>
          <cell r="H1517">
            <v>100</v>
          </cell>
          <cell r="I1517">
            <v>77.2</v>
          </cell>
        </row>
        <row r="1518">
          <cell r="A1518" t="str">
            <v>Производство, передача и распределение пара и горячей воды; кондиционирование воздуха</v>
          </cell>
          <cell r="B1518">
            <v>0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22.8</v>
          </cell>
          <cell r="H1518">
            <v>100</v>
          </cell>
          <cell r="I1518">
            <v>77.2</v>
          </cell>
        </row>
        <row r="1519">
          <cell r="A1519" t="str">
            <v>Производство пара и горячей воды (тепловой энергии)</v>
          </cell>
          <cell r="B1519">
            <v>0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22.8</v>
          </cell>
          <cell r="H1519">
            <v>100</v>
          </cell>
          <cell r="I1519">
            <v>77.2</v>
          </cell>
        </row>
        <row r="1520">
          <cell r="A1520" t="str">
            <v>Производство пара и горячей воды (тепловой энергии) котельными</v>
          </cell>
          <cell r="B1520">
            <v>0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22.8</v>
          </cell>
          <cell r="H1520">
            <v>100</v>
          </cell>
          <cell r="I1520">
            <v>77.2</v>
          </cell>
        </row>
        <row r="1521">
          <cell r="A1521" t="str">
            <v>ВОДОСНАБЖЕНИЕ; ВОДООТВЕДЕНИЕ, ОРГАНИЗАЦИЯ СБОРА И УТИЛИЗАЦИИ ОТХОДОВ, ДЕЯТЕЛЬНОСТЬ ПО ЛИКВИДАЦИИ ЗАГРЯЗНЕНИЙ</v>
          </cell>
          <cell r="B1521">
            <v>1.5</v>
          </cell>
          <cell r="C1521">
            <v>0.3</v>
          </cell>
          <cell r="D1521">
            <v>0.4</v>
          </cell>
          <cell r="E1521">
            <v>0.2</v>
          </cell>
          <cell r="F1521">
            <v>100</v>
          </cell>
          <cell r="G1521">
            <v>23</v>
          </cell>
          <cell r="H1521">
            <v>101.2</v>
          </cell>
          <cell r="I1521">
            <v>77</v>
          </cell>
        </row>
        <row r="1522">
          <cell r="A1522" t="str">
            <v>Забор, очистка и распределение воды</v>
          </cell>
          <cell r="B1522">
            <v>1.1000000000000001</v>
          </cell>
          <cell r="C1522">
            <v>1.1000000000000001</v>
          </cell>
          <cell r="D1522">
            <v>0.9</v>
          </cell>
          <cell r="E1522">
            <v>0.9</v>
          </cell>
          <cell r="F1522">
            <v>100</v>
          </cell>
          <cell r="G1522">
            <v>54.4</v>
          </cell>
          <cell r="H1522">
            <v>100.2</v>
          </cell>
          <cell r="I1522">
            <v>45.6</v>
          </cell>
        </row>
        <row r="1523">
          <cell r="A1523" t="str">
            <v>Забор, очистка и распределение воды</v>
          </cell>
          <cell r="B1523">
            <v>1.1000000000000001</v>
          </cell>
          <cell r="C1523">
            <v>1.1000000000000001</v>
          </cell>
          <cell r="D1523">
            <v>0.9</v>
          </cell>
          <cell r="E1523">
            <v>0.9</v>
          </cell>
          <cell r="F1523">
            <v>100</v>
          </cell>
          <cell r="G1523">
            <v>54.4</v>
          </cell>
          <cell r="H1523">
            <v>100.2</v>
          </cell>
          <cell r="I1523">
            <v>45.6</v>
          </cell>
        </row>
        <row r="1524">
          <cell r="A1524" t="str">
            <v>Забор, очистка и распределение воды</v>
          </cell>
          <cell r="B1524">
            <v>1.1000000000000001</v>
          </cell>
          <cell r="C1524">
            <v>1.1000000000000001</v>
          </cell>
          <cell r="D1524">
            <v>0.9</v>
          </cell>
          <cell r="E1524">
            <v>0.9</v>
          </cell>
          <cell r="F1524">
            <v>100</v>
          </cell>
          <cell r="G1524">
            <v>54.4</v>
          </cell>
          <cell r="H1524">
            <v>100.2</v>
          </cell>
          <cell r="I1524">
            <v>45.6</v>
          </cell>
        </row>
        <row r="1525">
          <cell r="A1525" t="str">
            <v>Распределение воды для питьевых и промышленных нужд</v>
          </cell>
          <cell r="B1525">
            <v>1.1000000000000001</v>
          </cell>
          <cell r="C1525">
            <v>1.1000000000000001</v>
          </cell>
          <cell r="D1525">
            <v>0.9</v>
          </cell>
          <cell r="E1525">
            <v>0.9</v>
          </cell>
          <cell r="F1525">
            <v>100</v>
          </cell>
          <cell r="G1525">
            <v>54.4</v>
          </cell>
          <cell r="H1525">
            <v>100.2</v>
          </cell>
          <cell r="I1525">
            <v>45.6</v>
          </cell>
        </row>
        <row r="1526">
          <cell r="A1526" t="str">
            <v>Предоставление услуг в области ликвидации последствий загрязнений и прочих услуг, связанных с удалением отходов</v>
          </cell>
          <cell r="B1526">
            <v>1.7</v>
          </cell>
          <cell r="C1526">
            <v>0</v>
          </cell>
          <cell r="D1526">
            <v>0.2</v>
          </cell>
          <cell r="E1526">
            <v>0</v>
          </cell>
          <cell r="F1526">
            <v>0</v>
          </cell>
          <cell r="G1526">
            <v>12.8</v>
          </cell>
          <cell r="H1526">
            <v>101.5</v>
          </cell>
          <cell r="I1526">
            <v>87.2</v>
          </cell>
        </row>
        <row r="1527">
          <cell r="A1527" t="str">
            <v>Предоставление услуг в области ликвидации последствий загрязнений и прочих услуг, связанных с удалением отходов</v>
          </cell>
          <cell r="B1527">
            <v>1.7</v>
          </cell>
          <cell r="C1527">
            <v>0</v>
          </cell>
          <cell r="D1527">
            <v>0.2</v>
          </cell>
          <cell r="E1527">
            <v>0</v>
          </cell>
          <cell r="F1527">
            <v>0</v>
          </cell>
          <cell r="G1527">
            <v>12.8</v>
          </cell>
          <cell r="H1527">
            <v>101.5</v>
          </cell>
          <cell r="I1527">
            <v>87.2</v>
          </cell>
        </row>
        <row r="1528">
          <cell r="A1528" t="str">
            <v>Предоставление услуг в области ликвидации последствий загрязнений и прочих услуг, связанных с удалением отходов</v>
          </cell>
          <cell r="B1528">
            <v>1.7</v>
          </cell>
          <cell r="C1528">
            <v>0</v>
          </cell>
          <cell r="D1528">
            <v>0.2</v>
          </cell>
          <cell r="E1528">
            <v>0</v>
          </cell>
          <cell r="F1528">
            <v>0</v>
          </cell>
          <cell r="G1528">
            <v>12.8</v>
          </cell>
          <cell r="H1528">
            <v>101.5</v>
          </cell>
          <cell r="I1528">
            <v>87.2</v>
          </cell>
        </row>
        <row r="1529">
          <cell r="A1529" t="str">
            <v>СТРОИТЕЛЬСТВО</v>
          </cell>
          <cell r="B1529">
            <v>5.0999999999999996</v>
          </cell>
          <cell r="C1529">
            <v>5.0999999999999996</v>
          </cell>
          <cell r="D1529">
            <v>3.5</v>
          </cell>
          <cell r="E1529">
            <v>0</v>
          </cell>
          <cell r="F1529">
            <v>0</v>
          </cell>
          <cell r="G1529">
            <v>41.1</v>
          </cell>
          <cell r="H1529">
            <v>101.6</v>
          </cell>
          <cell r="I1529">
            <v>58.9</v>
          </cell>
        </row>
        <row r="1530">
          <cell r="A1530" t="str">
            <v>Строительство инженерных сооружений</v>
          </cell>
          <cell r="B1530">
            <v>5.0999999999999996</v>
          </cell>
          <cell r="C1530">
            <v>5.0999999999999996</v>
          </cell>
          <cell r="D1530">
            <v>3.5</v>
          </cell>
          <cell r="E1530">
            <v>0</v>
          </cell>
          <cell r="F1530">
            <v>0</v>
          </cell>
          <cell r="G1530">
            <v>41.1</v>
          </cell>
          <cell r="H1530">
            <v>101.6</v>
          </cell>
          <cell r="I1530">
            <v>58.9</v>
          </cell>
        </row>
        <row r="1531">
          <cell r="A1531" t="str">
            <v>Строительство автомобильных и железных дорог</v>
          </cell>
          <cell r="B1531">
            <v>5.0999999999999996</v>
          </cell>
          <cell r="C1531">
            <v>5.0999999999999996</v>
          </cell>
          <cell r="D1531">
            <v>3.5</v>
          </cell>
          <cell r="E1531">
            <v>0</v>
          </cell>
          <cell r="F1531">
            <v>0</v>
          </cell>
          <cell r="G1531">
            <v>41.1</v>
          </cell>
          <cell r="H1531">
            <v>101.6</v>
          </cell>
          <cell r="I1531">
            <v>58.9</v>
          </cell>
        </row>
        <row r="1532">
          <cell r="A1532" t="str">
            <v>Строительство автомобильных дорог и автомагистралей</v>
          </cell>
          <cell r="B1532">
            <v>5.0999999999999996</v>
          </cell>
          <cell r="C1532">
            <v>5.0999999999999996</v>
          </cell>
          <cell r="D1532">
            <v>3.5</v>
          </cell>
          <cell r="E1532">
            <v>0</v>
          </cell>
          <cell r="F1532">
            <v>0</v>
          </cell>
          <cell r="G1532">
            <v>41.1</v>
          </cell>
          <cell r="H1532">
            <v>101.6</v>
          </cell>
          <cell r="I1532">
            <v>58.9</v>
          </cell>
        </row>
        <row r="1533">
          <cell r="A1533" t="str">
            <v>ТОРГОВЛЯ ОПТОВАЯ И РОЗНИЧНАЯ; РЕМОНТ АВТОТРАНСПОРТНЫХ СРЕДСТВ И МОТОЦИКЛОВ</v>
          </cell>
          <cell r="B1533">
            <v>6.2</v>
          </cell>
          <cell r="C1533">
            <v>6.2</v>
          </cell>
          <cell r="D1533">
            <v>3</v>
          </cell>
          <cell r="E1533">
            <v>0.8</v>
          </cell>
          <cell r="F1533">
            <v>100</v>
          </cell>
          <cell r="G1533">
            <v>71.2</v>
          </cell>
          <cell r="H1533">
            <v>103.4</v>
          </cell>
          <cell r="I1533">
            <v>28.8</v>
          </cell>
        </row>
        <row r="1534">
          <cell r="A1534" t="str">
            <v>Торговля оптовая, кроме оптовой торговли автотранспортными средствами и мотоциклами</v>
          </cell>
          <cell r="B1534">
            <v>0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56.8</v>
          </cell>
          <cell r="H1534">
            <v>100</v>
          </cell>
          <cell r="I1534">
            <v>43.2</v>
          </cell>
        </row>
        <row r="1535">
          <cell r="A1535" t="str">
            <v>Торговля оптовая неспециализированная</v>
          </cell>
          <cell r="B1535">
            <v>0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56.8</v>
          </cell>
          <cell r="H1535">
            <v>100</v>
          </cell>
          <cell r="I1535">
            <v>43.2</v>
          </cell>
        </row>
        <row r="1536">
          <cell r="A1536" t="str">
            <v>Торговля оптовая неспециализированная</v>
          </cell>
          <cell r="B1536">
            <v>0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56.8</v>
          </cell>
          <cell r="H1536">
            <v>100</v>
          </cell>
          <cell r="I1536">
            <v>43.2</v>
          </cell>
        </row>
        <row r="1537">
          <cell r="A1537" t="str">
            <v>Торговля розничная, кроме торговли автотранспортными средствами и мотоциклами</v>
          </cell>
          <cell r="B1537">
            <v>6.6</v>
          </cell>
          <cell r="C1537">
            <v>6.6</v>
          </cell>
          <cell r="D1537">
            <v>3.2</v>
          </cell>
          <cell r="E1537">
            <v>0.9</v>
          </cell>
          <cell r="F1537">
            <v>100</v>
          </cell>
          <cell r="G1537">
            <v>72.099999999999994</v>
          </cell>
          <cell r="H1537">
            <v>103.6</v>
          </cell>
          <cell r="I1537">
            <v>27.9</v>
          </cell>
        </row>
        <row r="1538">
          <cell r="A1538" t="str">
            <v>Торговля розничная в неспециализированных магазинах</v>
          </cell>
          <cell r="B1538">
            <v>6.7</v>
          </cell>
          <cell r="C1538">
            <v>6.7</v>
          </cell>
          <cell r="D1538">
            <v>3.3</v>
          </cell>
          <cell r="E1538">
            <v>0.9</v>
          </cell>
          <cell r="F1538">
            <v>100</v>
          </cell>
          <cell r="G1538">
            <v>73.2</v>
          </cell>
          <cell r="H1538">
            <v>103.7</v>
          </cell>
          <cell r="I1538">
            <v>26.8</v>
          </cell>
        </row>
        <row r="1539">
          <cell r="A1539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539">
            <v>6.7</v>
          </cell>
          <cell r="C1539">
            <v>6.7</v>
          </cell>
          <cell r="D1539">
            <v>3.3</v>
          </cell>
          <cell r="E1539">
            <v>0.9</v>
          </cell>
          <cell r="F1539">
            <v>100</v>
          </cell>
          <cell r="G1539">
            <v>73.2</v>
          </cell>
          <cell r="H1539">
            <v>103.7</v>
          </cell>
          <cell r="I1539">
            <v>26.8</v>
          </cell>
        </row>
        <row r="1540">
          <cell r="A1540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540">
            <v>6.7</v>
          </cell>
          <cell r="C1540">
            <v>6.7</v>
          </cell>
          <cell r="D1540">
            <v>3.3</v>
          </cell>
          <cell r="E1540">
            <v>0.9</v>
          </cell>
          <cell r="F1540">
            <v>100</v>
          </cell>
          <cell r="G1540">
            <v>73.2</v>
          </cell>
          <cell r="H1540">
            <v>103.7</v>
          </cell>
          <cell r="I1540">
            <v>26.8</v>
          </cell>
        </row>
        <row r="1541">
          <cell r="A1541" t="str">
            <v>Торговля розничная информационным и коммуникационным оборудованием в специализированных магазинах</v>
          </cell>
          <cell r="B1541">
            <v>0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12.5</v>
          </cell>
          <cell r="H1541">
            <v>100</v>
          </cell>
          <cell r="I1541">
            <v>87.5</v>
          </cell>
        </row>
        <row r="1542">
          <cell r="A1542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1542">
            <v>0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12.5</v>
          </cell>
          <cell r="H1542">
            <v>100</v>
          </cell>
          <cell r="I1542">
            <v>87.5</v>
          </cell>
        </row>
        <row r="1543">
          <cell r="A1543" t="str">
            <v>ТРАНСПОРТИРОВКА И ХРАНЕНИЕ</v>
          </cell>
          <cell r="B1543">
            <v>0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31.1</v>
          </cell>
          <cell r="H1543">
            <v>100</v>
          </cell>
          <cell r="I1543">
            <v>68.900000000000006</v>
          </cell>
        </row>
        <row r="1544">
          <cell r="A1544" t="str">
            <v>Деятельность сухопутного и трубопроводного транспорта</v>
          </cell>
          <cell r="B1544">
            <v>0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31.1</v>
          </cell>
          <cell r="H1544">
            <v>100</v>
          </cell>
          <cell r="I1544">
            <v>68.900000000000006</v>
          </cell>
        </row>
        <row r="1545">
          <cell r="A1545" t="str">
            <v>Деятельность прочего сухопутного пассажирского транспорта</v>
          </cell>
          <cell r="B1545">
            <v>0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31.1</v>
          </cell>
          <cell r="H1545">
            <v>100</v>
          </cell>
          <cell r="I1545">
            <v>68.900000000000006</v>
          </cell>
        </row>
        <row r="1546">
          <cell r="A1546" t="str">
            <v>Деятельность прочего сухопутного пассажирского транспорта, не включенная в другие группировки</v>
          </cell>
          <cell r="B1546">
            <v>0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31.1</v>
          </cell>
          <cell r="H1546">
            <v>100</v>
          </cell>
          <cell r="I1546">
            <v>68.900000000000006</v>
          </cell>
        </row>
        <row r="1547">
          <cell r="A1547" t="str">
            <v>Перевозки междугородные и специальные сухопутным пассажирским транспортом по расписанию</v>
          </cell>
          <cell r="B1547">
            <v>0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31.1</v>
          </cell>
          <cell r="H1547">
            <v>100</v>
          </cell>
          <cell r="I1547">
            <v>68.900000000000006</v>
          </cell>
        </row>
        <row r="1548">
          <cell r="A1548" t="str">
            <v>Перевозки автомобильным (автобусным) пассажирским транспортом в междугородном сообщении по расписанию</v>
          </cell>
          <cell r="B1548">
            <v>0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31.1</v>
          </cell>
          <cell r="H1548">
            <v>100</v>
          </cell>
          <cell r="I1548">
            <v>68.900000000000006</v>
          </cell>
        </row>
        <row r="1549">
          <cell r="A1549" t="str">
            <v>ДЕЯТЕЛЬНОСТЬ ФИНАНСОВАЯ И СТРАХОВАЯ</v>
          </cell>
          <cell r="B1549">
            <v>100</v>
          </cell>
          <cell r="C1549">
            <v>100</v>
          </cell>
          <cell r="D1549">
            <v>0</v>
          </cell>
          <cell r="E1549">
            <v>0</v>
          </cell>
          <cell r="F1549">
            <v>0</v>
          </cell>
          <cell r="G1549">
            <v>87.7</v>
          </cell>
          <cell r="H1549">
            <v>0</v>
          </cell>
          <cell r="I1549">
            <v>12.3</v>
          </cell>
        </row>
        <row r="1550">
          <cell r="A1550" t="str">
            <v>Деятельность по предоставлению финансовых услуг, кроме услуг по страхованию и пенсионному обеспечению</v>
          </cell>
          <cell r="B1550">
            <v>100</v>
          </cell>
          <cell r="C1550">
            <v>100</v>
          </cell>
          <cell r="D1550">
            <v>0</v>
          </cell>
          <cell r="E1550">
            <v>0</v>
          </cell>
          <cell r="F1550">
            <v>0</v>
          </cell>
          <cell r="G1550">
            <v>87.7</v>
          </cell>
          <cell r="H1550">
            <v>0</v>
          </cell>
          <cell r="I1550">
            <v>12.3</v>
          </cell>
        </row>
        <row r="1551">
          <cell r="A1551" t="str">
            <v>Денежное посредничество</v>
          </cell>
          <cell r="B1551">
            <v>100</v>
          </cell>
          <cell r="C1551">
            <v>100</v>
          </cell>
          <cell r="D1551">
            <v>0</v>
          </cell>
          <cell r="E1551">
            <v>0</v>
          </cell>
          <cell r="F1551">
            <v>0</v>
          </cell>
          <cell r="G1551">
            <v>87.7</v>
          </cell>
          <cell r="H1551">
            <v>0</v>
          </cell>
          <cell r="I1551">
            <v>12.3</v>
          </cell>
        </row>
        <row r="1552">
          <cell r="A1552" t="str">
            <v>Денежное посредничество прочее</v>
          </cell>
          <cell r="B1552">
            <v>100</v>
          </cell>
          <cell r="C1552">
            <v>100</v>
          </cell>
          <cell r="D1552">
            <v>0</v>
          </cell>
          <cell r="E1552">
            <v>0</v>
          </cell>
          <cell r="F1552">
            <v>0</v>
          </cell>
          <cell r="G1552">
            <v>87.7</v>
          </cell>
          <cell r="H1552">
            <v>0</v>
          </cell>
          <cell r="I1552">
            <v>12.3</v>
          </cell>
        </row>
        <row r="1553">
          <cell r="A1553" t="str">
            <v>ДЕЯТЕЛЬНОСТЬ ПО ОПЕРАЦИЯМ С НЕДВИЖИМЫМ ИМУЩЕСТВОМ</v>
          </cell>
          <cell r="B1553">
            <v>1.8</v>
          </cell>
          <cell r="C1553">
            <v>1.8</v>
          </cell>
          <cell r="D1553">
            <v>0</v>
          </cell>
          <cell r="E1553">
            <v>0</v>
          </cell>
          <cell r="F1553">
            <v>0</v>
          </cell>
          <cell r="G1553">
            <v>35.9</v>
          </cell>
          <cell r="H1553">
            <v>101.8</v>
          </cell>
          <cell r="I1553">
            <v>64.099999999999994</v>
          </cell>
        </row>
        <row r="1554">
          <cell r="A1554" t="str">
            <v>Операции с недвижимым имуществом</v>
          </cell>
          <cell r="B1554">
            <v>1.8</v>
          </cell>
          <cell r="C1554">
            <v>1.8</v>
          </cell>
          <cell r="D1554">
            <v>0</v>
          </cell>
          <cell r="E1554">
            <v>0</v>
          </cell>
          <cell r="F1554">
            <v>0</v>
          </cell>
          <cell r="G1554">
            <v>35.9</v>
          </cell>
          <cell r="H1554">
            <v>101.8</v>
          </cell>
          <cell r="I1554">
            <v>64.099999999999994</v>
          </cell>
        </row>
        <row r="1555">
          <cell r="A1555" t="str">
            <v>Аренда и управление собственным или арендованным недвижимым имуществом</v>
          </cell>
          <cell r="B1555">
            <v>1.8</v>
          </cell>
          <cell r="C1555">
            <v>1.8</v>
          </cell>
          <cell r="D1555">
            <v>0</v>
          </cell>
          <cell r="E1555">
            <v>0</v>
          </cell>
          <cell r="F1555">
            <v>0</v>
          </cell>
          <cell r="G1555">
            <v>35.9</v>
          </cell>
          <cell r="H1555">
            <v>101.8</v>
          </cell>
          <cell r="I1555">
            <v>64.099999999999994</v>
          </cell>
        </row>
        <row r="1556">
          <cell r="A1556" t="str">
            <v>Аренда и управление собственным или арендованным недвижимым имуществом</v>
          </cell>
          <cell r="B1556">
            <v>1.8</v>
          </cell>
          <cell r="C1556">
            <v>1.8</v>
          </cell>
          <cell r="D1556">
            <v>0</v>
          </cell>
          <cell r="E1556">
            <v>0</v>
          </cell>
          <cell r="F1556">
            <v>0</v>
          </cell>
          <cell r="G1556">
            <v>35.9</v>
          </cell>
          <cell r="H1556">
            <v>101.8</v>
          </cell>
          <cell r="I1556">
            <v>64.099999999999994</v>
          </cell>
        </row>
        <row r="1557">
          <cell r="A1557" t="str">
            <v>Аренда и управление собственным или арендованным нежилым недвижимым имуществом</v>
          </cell>
          <cell r="B1557">
            <v>1.8</v>
          </cell>
          <cell r="C1557">
            <v>1.8</v>
          </cell>
          <cell r="D1557">
            <v>0</v>
          </cell>
          <cell r="E1557">
            <v>0</v>
          </cell>
          <cell r="F1557">
            <v>0</v>
          </cell>
          <cell r="G1557">
            <v>35.9</v>
          </cell>
          <cell r="H1557">
            <v>101.8</v>
          </cell>
          <cell r="I1557">
            <v>64.099999999999994</v>
          </cell>
        </row>
        <row r="1558">
          <cell r="A1558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1558">
            <v>0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31.1</v>
          </cell>
          <cell r="H1558">
            <v>100</v>
          </cell>
          <cell r="I1558">
            <v>68.900000000000006</v>
          </cell>
        </row>
        <row r="1559">
          <cell r="A1559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559">
            <v>2.4</v>
          </cell>
          <cell r="C1559">
            <v>2.1</v>
          </cell>
          <cell r="D1559">
            <v>0.9</v>
          </cell>
          <cell r="E1559">
            <v>0.1</v>
          </cell>
          <cell r="F1559">
            <v>100</v>
          </cell>
          <cell r="G1559">
            <v>27</v>
          </cell>
          <cell r="H1559">
            <v>101.5</v>
          </cell>
          <cell r="I1559">
            <v>73</v>
          </cell>
        </row>
        <row r="1560">
          <cell r="A1560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560">
            <v>9.9</v>
          </cell>
          <cell r="C1560">
            <v>9.9</v>
          </cell>
          <cell r="D1560">
            <v>2.9</v>
          </cell>
          <cell r="E1560">
            <v>1.5</v>
          </cell>
          <cell r="F1560">
            <v>42.2</v>
          </cell>
          <cell r="G1560">
            <v>66.599999999999994</v>
          </cell>
          <cell r="H1560">
            <v>107.7</v>
          </cell>
          <cell r="I1560">
            <v>33.4</v>
          </cell>
        </row>
        <row r="1561">
          <cell r="A1561" t="str">
            <v>Жилищно-коммунальное хозяйство</v>
          </cell>
          <cell r="B1561">
            <v>0.8</v>
          </cell>
          <cell r="C1561">
            <v>0.8</v>
          </cell>
          <cell r="D1561">
            <v>0.6</v>
          </cell>
          <cell r="E1561">
            <v>0.6</v>
          </cell>
          <cell r="F1561">
            <v>100</v>
          </cell>
          <cell r="G1561">
            <v>44.5</v>
          </cell>
          <cell r="H1561">
            <v>100.1</v>
          </cell>
          <cell r="I1561">
            <v>55.5</v>
          </cell>
        </row>
        <row r="1562">
          <cell r="A1562" t="str">
            <v>Платные услуги населению</v>
          </cell>
          <cell r="B1562">
            <v>0.5</v>
          </cell>
          <cell r="C1562">
            <v>0.5</v>
          </cell>
          <cell r="D1562">
            <v>0.3</v>
          </cell>
          <cell r="E1562">
            <v>0.3</v>
          </cell>
          <cell r="F1562">
            <v>100</v>
          </cell>
          <cell r="G1562">
            <v>39.1</v>
          </cell>
          <cell r="H1562">
            <v>100.2</v>
          </cell>
          <cell r="I1562">
            <v>60.9</v>
          </cell>
        </row>
        <row r="1563">
          <cell r="A1563" t="str">
            <v>Промышленное производство (промышленность)</v>
          </cell>
          <cell r="B1563">
            <v>2.4</v>
          </cell>
          <cell r="C1563">
            <v>2.1</v>
          </cell>
          <cell r="D1563">
            <v>0.9</v>
          </cell>
          <cell r="E1563">
            <v>0.1</v>
          </cell>
          <cell r="F1563">
            <v>100</v>
          </cell>
          <cell r="G1563">
            <v>27</v>
          </cell>
          <cell r="H1563">
            <v>101.5</v>
          </cell>
          <cell r="I1563">
            <v>73</v>
          </cell>
        </row>
        <row r="1564">
          <cell r="A1564" t="str">
            <v>Сельское хозяйство     01.1+01.2+01.3+01.4+01.5</v>
          </cell>
          <cell r="B1564">
            <v>10.3</v>
          </cell>
          <cell r="C1564">
            <v>10.3</v>
          </cell>
          <cell r="D1564">
            <v>3</v>
          </cell>
          <cell r="E1564">
            <v>1.6</v>
          </cell>
          <cell r="F1564">
            <v>42.2</v>
          </cell>
          <cell r="G1564">
            <v>69</v>
          </cell>
          <cell r="H1564">
            <v>108.1</v>
          </cell>
          <cell r="I1564">
            <v>31</v>
          </cell>
        </row>
        <row r="1565">
          <cell r="A1565" t="str">
            <v>Растениеводство          01.1+01.2+01.3</v>
          </cell>
          <cell r="B1565">
            <v>20.6</v>
          </cell>
          <cell r="C1565">
            <v>20.6</v>
          </cell>
          <cell r="D1565">
            <v>0.6</v>
          </cell>
          <cell r="E1565">
            <v>0</v>
          </cell>
          <cell r="F1565">
            <v>0</v>
          </cell>
          <cell r="G1565">
            <v>71.099999999999994</v>
          </cell>
          <cell r="H1565">
            <v>125.2</v>
          </cell>
          <cell r="I1565">
            <v>28.9</v>
          </cell>
        </row>
        <row r="1566">
          <cell r="A1566" t="str">
            <v>Деятельность в сфере туризма</v>
          </cell>
          <cell r="B1566">
            <v>0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31.1</v>
          </cell>
          <cell r="H1566">
            <v>100</v>
          </cell>
          <cell r="I1566">
            <v>68.900000000000006</v>
          </cell>
        </row>
        <row r="1567">
          <cell r="A1567" t="str">
            <v>Тимский район</v>
          </cell>
        </row>
        <row r="1568">
          <cell r="A1568" t="str">
            <v>Всего по обследуемым видам экономической деятельности</v>
          </cell>
          <cell r="B1568">
            <v>30.3</v>
          </cell>
          <cell r="C1568">
            <v>29.3</v>
          </cell>
          <cell r="D1568">
            <v>25.1</v>
          </cell>
          <cell r="E1568">
            <v>0.2</v>
          </cell>
          <cell r="F1568">
            <v>100</v>
          </cell>
          <cell r="G1568">
            <v>61.9</v>
          </cell>
          <cell r="H1568">
            <v>107.5</v>
          </cell>
          <cell r="I1568">
            <v>38.1</v>
          </cell>
        </row>
        <row r="1569">
          <cell r="A1569" t="str">
            <v>СЕЛЬСКОЕ, ЛЕСНОЕ ХОЗЯЙСТВО, ОХОТА, РЫБОЛОВСТВО И РЫБОВОДСТВО</v>
          </cell>
          <cell r="B1569">
            <v>39.9</v>
          </cell>
          <cell r="C1569">
            <v>38.200000000000003</v>
          </cell>
          <cell r="D1569">
            <v>38.4</v>
          </cell>
          <cell r="E1569">
            <v>0</v>
          </cell>
          <cell r="F1569">
            <v>0</v>
          </cell>
          <cell r="G1569">
            <v>66.2</v>
          </cell>
          <cell r="H1569">
            <v>102.5</v>
          </cell>
          <cell r="I1569">
            <v>33.799999999999997</v>
          </cell>
        </row>
        <row r="1570">
          <cell r="A1570" t="str">
            <v>Растениеводство и животноводство, охота и предоставление соответствующих услуг в этих областях</v>
          </cell>
          <cell r="B1570">
            <v>39.9</v>
          </cell>
          <cell r="C1570">
            <v>38.200000000000003</v>
          </cell>
          <cell r="D1570">
            <v>38.4</v>
          </cell>
          <cell r="E1570">
            <v>0</v>
          </cell>
          <cell r="F1570">
            <v>0</v>
          </cell>
          <cell r="G1570">
            <v>66.2</v>
          </cell>
          <cell r="H1570">
            <v>102.5</v>
          </cell>
          <cell r="I1570">
            <v>33.799999999999997</v>
          </cell>
        </row>
        <row r="1571">
          <cell r="A1571" t="str">
            <v>Выращивание однолетних культур</v>
          </cell>
          <cell r="B1571">
            <v>40.299999999999997</v>
          </cell>
          <cell r="C1571">
            <v>38.799999999999997</v>
          </cell>
          <cell r="D1571">
            <v>3.9</v>
          </cell>
          <cell r="E1571">
            <v>0</v>
          </cell>
          <cell r="F1571">
            <v>0</v>
          </cell>
          <cell r="G1571">
            <v>67.3</v>
          </cell>
          <cell r="H1571">
            <v>160.9</v>
          </cell>
          <cell r="I1571">
            <v>32.700000000000003</v>
          </cell>
        </row>
        <row r="1572">
          <cell r="A1572" t="str">
            <v>Выращивание зерновых (кроме риса), зернобобовых культур и семян масличных культур</v>
          </cell>
          <cell r="B1572">
            <v>40.299999999999997</v>
          </cell>
          <cell r="C1572">
            <v>38.799999999999997</v>
          </cell>
          <cell r="D1572">
            <v>3.9</v>
          </cell>
          <cell r="E1572">
            <v>0</v>
          </cell>
          <cell r="F1572">
            <v>0</v>
          </cell>
          <cell r="G1572">
            <v>67.3</v>
          </cell>
          <cell r="H1572">
            <v>160.9</v>
          </cell>
          <cell r="I1572">
            <v>32.700000000000003</v>
          </cell>
        </row>
        <row r="1573">
          <cell r="A1573" t="str">
            <v>Выращивание зерновых культур</v>
          </cell>
          <cell r="B1573">
            <v>40.299999999999997</v>
          </cell>
          <cell r="C1573">
            <v>38.799999999999997</v>
          </cell>
          <cell r="D1573">
            <v>3.9</v>
          </cell>
          <cell r="E1573">
            <v>0</v>
          </cell>
          <cell r="F1573">
            <v>0</v>
          </cell>
          <cell r="G1573">
            <v>67.3</v>
          </cell>
          <cell r="H1573">
            <v>160.9</v>
          </cell>
          <cell r="I1573">
            <v>32.700000000000003</v>
          </cell>
        </row>
        <row r="1574">
          <cell r="A1574" t="str">
            <v>Животноводство</v>
          </cell>
          <cell r="B1574">
            <v>17.3</v>
          </cell>
          <cell r="C1574">
            <v>0</v>
          </cell>
          <cell r="D1574">
            <v>96.2</v>
          </cell>
          <cell r="E1574">
            <v>0</v>
          </cell>
          <cell r="F1574">
            <v>0</v>
          </cell>
          <cell r="G1574">
            <v>0</v>
          </cell>
          <cell r="H1574">
            <v>4.5999999999999996</v>
          </cell>
          <cell r="I1574">
            <v>100</v>
          </cell>
        </row>
        <row r="1575">
          <cell r="A1575" t="str">
            <v>Разведение молочного крупного рогатого скота, производство сырого молока</v>
          </cell>
          <cell r="B1575">
            <v>17.3</v>
          </cell>
          <cell r="C1575">
            <v>0</v>
          </cell>
          <cell r="D1575">
            <v>96.2</v>
          </cell>
          <cell r="E1575">
            <v>0</v>
          </cell>
          <cell r="F1575">
            <v>0</v>
          </cell>
          <cell r="G1575">
            <v>0</v>
          </cell>
          <cell r="H1575">
            <v>4.5999999999999996</v>
          </cell>
          <cell r="I1575">
            <v>100</v>
          </cell>
        </row>
        <row r="1576">
          <cell r="A1576" t="str">
            <v>ОБРАБАТЫВАЮЩИЕ ПРОИЗВОДСТВА</v>
          </cell>
          <cell r="B1576">
            <v>0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63</v>
          </cell>
          <cell r="H1576">
            <v>100</v>
          </cell>
          <cell r="I1576">
            <v>37</v>
          </cell>
        </row>
        <row r="1577">
          <cell r="A1577" t="str">
            <v>Производство пищевых продуктов</v>
          </cell>
          <cell r="B1577">
            <v>0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63</v>
          </cell>
          <cell r="H1577">
            <v>100</v>
          </cell>
          <cell r="I1577">
            <v>37</v>
          </cell>
        </row>
        <row r="1578">
          <cell r="A1578" t="str">
            <v>Производство молочной продукции</v>
          </cell>
          <cell r="B1578">
            <v>0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63</v>
          </cell>
          <cell r="H1578">
            <v>100</v>
          </cell>
          <cell r="I1578">
            <v>37</v>
          </cell>
        </row>
        <row r="1579">
          <cell r="A1579" t="str">
            <v>Производство молока (кроме сырого) и молочной продукции</v>
          </cell>
          <cell r="B1579">
            <v>0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  <cell r="G1579">
            <v>63</v>
          </cell>
          <cell r="H1579">
            <v>100</v>
          </cell>
          <cell r="I1579">
            <v>37</v>
          </cell>
        </row>
        <row r="1580">
          <cell r="A1580" t="str">
            <v>Производство питьевого молока и питьевых сливок</v>
          </cell>
          <cell r="B1580">
            <v>0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  <cell r="G1580">
            <v>63</v>
          </cell>
          <cell r="H1580">
            <v>100</v>
          </cell>
          <cell r="I1580">
            <v>37</v>
          </cell>
        </row>
        <row r="1581">
          <cell r="A1581" t="str">
            <v>СТРОИТЕЛЬСТВО</v>
          </cell>
          <cell r="B1581">
            <v>16.8</v>
          </cell>
          <cell r="C1581">
            <v>16.8</v>
          </cell>
          <cell r="D1581">
            <v>0</v>
          </cell>
          <cell r="E1581">
            <v>0</v>
          </cell>
          <cell r="F1581">
            <v>0</v>
          </cell>
          <cell r="G1581">
            <v>54.2</v>
          </cell>
          <cell r="H1581">
            <v>120.2</v>
          </cell>
          <cell r="I1581">
            <v>45.8</v>
          </cell>
        </row>
        <row r="1582">
          <cell r="A1582" t="str">
            <v>Строительство инженерных сооружений</v>
          </cell>
          <cell r="B1582">
            <v>16.8</v>
          </cell>
          <cell r="C1582">
            <v>16.8</v>
          </cell>
          <cell r="D1582">
            <v>0</v>
          </cell>
          <cell r="E1582">
            <v>0</v>
          </cell>
          <cell r="F1582">
            <v>0</v>
          </cell>
          <cell r="G1582">
            <v>54.2</v>
          </cell>
          <cell r="H1582">
            <v>120.2</v>
          </cell>
          <cell r="I1582">
            <v>45.8</v>
          </cell>
        </row>
        <row r="1583">
          <cell r="A1583" t="str">
            <v>Строительство автомобильных и железных дорог</v>
          </cell>
          <cell r="B1583">
            <v>16.8</v>
          </cell>
          <cell r="C1583">
            <v>16.8</v>
          </cell>
          <cell r="D1583">
            <v>0</v>
          </cell>
          <cell r="E1583">
            <v>0</v>
          </cell>
          <cell r="F1583">
            <v>0</v>
          </cell>
          <cell r="G1583">
            <v>54.2</v>
          </cell>
          <cell r="H1583">
            <v>120.2</v>
          </cell>
          <cell r="I1583">
            <v>45.8</v>
          </cell>
        </row>
        <row r="1584">
          <cell r="A1584" t="str">
            <v>Строительство автомобильных дорог и автомагистралей</v>
          </cell>
          <cell r="B1584">
            <v>16.8</v>
          </cell>
          <cell r="C1584">
            <v>16.8</v>
          </cell>
          <cell r="D1584">
            <v>0</v>
          </cell>
          <cell r="E1584">
            <v>0</v>
          </cell>
          <cell r="F1584">
            <v>0</v>
          </cell>
          <cell r="G1584">
            <v>54.2</v>
          </cell>
          <cell r="H1584">
            <v>120.2</v>
          </cell>
          <cell r="I1584">
            <v>45.8</v>
          </cell>
        </row>
        <row r="1585">
          <cell r="A1585" t="str">
            <v>ТОРГОВЛЯ ОПТОВАЯ И РОЗНИЧНАЯ; РЕМОНТ АВТОТРАНСПОРТНЫХ СРЕДСТВ И МОТОЦИКЛОВ</v>
          </cell>
          <cell r="B1585">
            <v>12.1</v>
          </cell>
          <cell r="C1585">
            <v>12.1</v>
          </cell>
          <cell r="D1585">
            <v>1.7</v>
          </cell>
          <cell r="E1585">
            <v>1.7</v>
          </cell>
          <cell r="F1585">
            <v>100</v>
          </cell>
          <cell r="G1585">
            <v>64.8</v>
          </cell>
          <cell r="H1585">
            <v>111.9</v>
          </cell>
          <cell r="I1585">
            <v>35.200000000000003</v>
          </cell>
        </row>
        <row r="1586">
          <cell r="A1586" t="str">
            <v>Торговля розничная, кроме торговли автотранспортными средствами и мотоциклами</v>
          </cell>
          <cell r="B1586">
            <v>12.1</v>
          </cell>
          <cell r="C1586">
            <v>12.1</v>
          </cell>
          <cell r="D1586">
            <v>1.7</v>
          </cell>
          <cell r="E1586">
            <v>1.7</v>
          </cell>
          <cell r="F1586">
            <v>100</v>
          </cell>
          <cell r="G1586">
            <v>64.8</v>
          </cell>
          <cell r="H1586">
            <v>111.9</v>
          </cell>
          <cell r="I1586">
            <v>35.200000000000003</v>
          </cell>
        </row>
        <row r="1587">
          <cell r="A1587" t="str">
            <v>Торговля розничная в неспециализированных магазинах</v>
          </cell>
          <cell r="B1587">
            <v>12.1</v>
          </cell>
          <cell r="C1587">
            <v>12.1</v>
          </cell>
          <cell r="D1587">
            <v>1.7</v>
          </cell>
          <cell r="E1587">
            <v>1.7</v>
          </cell>
          <cell r="F1587">
            <v>100</v>
          </cell>
          <cell r="G1587">
            <v>64.8</v>
          </cell>
          <cell r="H1587">
            <v>111.9</v>
          </cell>
          <cell r="I1587">
            <v>35.200000000000003</v>
          </cell>
        </row>
        <row r="1588">
          <cell r="A1588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588">
            <v>12.1</v>
          </cell>
          <cell r="C1588">
            <v>12.1</v>
          </cell>
          <cell r="D1588">
            <v>1.7</v>
          </cell>
          <cell r="E1588">
            <v>1.7</v>
          </cell>
          <cell r="F1588">
            <v>100</v>
          </cell>
          <cell r="G1588">
            <v>64.8</v>
          </cell>
          <cell r="H1588">
            <v>111.9</v>
          </cell>
          <cell r="I1588">
            <v>35.200000000000003</v>
          </cell>
        </row>
        <row r="1589">
          <cell r="A1589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589">
            <v>12.1</v>
          </cell>
          <cell r="C1589">
            <v>12.1</v>
          </cell>
          <cell r="D1589">
            <v>1.7</v>
          </cell>
          <cell r="E1589">
            <v>1.7</v>
          </cell>
          <cell r="F1589">
            <v>100</v>
          </cell>
          <cell r="G1589">
            <v>64.8</v>
          </cell>
          <cell r="H1589">
            <v>111.9</v>
          </cell>
          <cell r="I1589">
            <v>35.200000000000003</v>
          </cell>
        </row>
        <row r="1590">
          <cell r="A1590" t="str">
            <v>ТРАНСПОРТИРОВКА И ХРАНЕНИЕ</v>
          </cell>
          <cell r="B1590">
            <v>0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  <cell r="G1590">
            <v>0.3</v>
          </cell>
          <cell r="H1590">
            <v>100</v>
          </cell>
          <cell r="I1590">
            <v>99.7</v>
          </cell>
        </row>
        <row r="1591">
          <cell r="A1591" t="str">
            <v>Деятельность сухопутного и трубопроводного транспорта</v>
          </cell>
          <cell r="B1591">
            <v>0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  <cell r="G1591">
            <v>0.3</v>
          </cell>
          <cell r="H1591">
            <v>100</v>
          </cell>
          <cell r="I1591">
            <v>99.7</v>
          </cell>
        </row>
        <row r="1592">
          <cell r="A1592" t="str">
            <v>Деятельность прочего сухопутного пассажирского транспорта</v>
          </cell>
          <cell r="B1592">
            <v>0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  <cell r="G1592">
            <v>0.3</v>
          </cell>
          <cell r="H1592">
            <v>100</v>
          </cell>
          <cell r="I1592">
            <v>99.7</v>
          </cell>
        </row>
        <row r="1593">
          <cell r="A1593" t="str">
            <v>Деятельность сухопутного пассажирского транспорта: внутригородские и пригородные перевозки пассажиров</v>
          </cell>
          <cell r="B1593">
            <v>0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  <cell r="G1593">
            <v>0.3</v>
          </cell>
          <cell r="H1593">
            <v>100</v>
          </cell>
          <cell r="I1593">
            <v>99.7</v>
          </cell>
        </row>
        <row r="1594">
          <cell r="A1594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1594">
            <v>0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  <cell r="G1594">
            <v>0.3</v>
          </cell>
          <cell r="H1594">
            <v>100</v>
          </cell>
          <cell r="I1594">
            <v>99.7</v>
          </cell>
        </row>
        <row r="1595">
          <cell r="A1595" t="str">
            <v>Деятельность автобусного транспорта по регулярным внутригородским и пригородным пассажирским перевозкам</v>
          </cell>
          <cell r="B1595">
            <v>0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0.3</v>
          </cell>
          <cell r="H1595">
            <v>100</v>
          </cell>
          <cell r="I1595">
            <v>99.7</v>
          </cell>
        </row>
        <row r="1596">
          <cell r="A1596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596">
            <v>0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63</v>
          </cell>
          <cell r="H1596">
            <v>100</v>
          </cell>
          <cell r="I1596">
            <v>37</v>
          </cell>
        </row>
        <row r="1597">
          <cell r="A1597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597">
            <v>39.799999999999997</v>
          </cell>
          <cell r="C1597">
            <v>38.200000000000003</v>
          </cell>
          <cell r="D1597">
            <v>38.4</v>
          </cell>
          <cell r="E1597">
            <v>0</v>
          </cell>
          <cell r="F1597">
            <v>0</v>
          </cell>
          <cell r="G1597">
            <v>66.2</v>
          </cell>
          <cell r="H1597">
            <v>102.5</v>
          </cell>
          <cell r="I1597">
            <v>33.799999999999997</v>
          </cell>
        </row>
        <row r="1598">
          <cell r="A1598" t="str">
            <v>Платные услуги населению</v>
          </cell>
          <cell r="B1598">
            <v>0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0.3</v>
          </cell>
          <cell r="H1598">
            <v>100</v>
          </cell>
          <cell r="I1598">
            <v>99.7</v>
          </cell>
        </row>
        <row r="1599">
          <cell r="A1599" t="str">
            <v>Промышленное производство (промышленность)</v>
          </cell>
          <cell r="B1599">
            <v>0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63</v>
          </cell>
          <cell r="H1599">
            <v>100</v>
          </cell>
          <cell r="I1599">
            <v>37</v>
          </cell>
        </row>
        <row r="1600">
          <cell r="A1600" t="str">
            <v>Сельское хозяйство     01.1+01.2+01.3+01.4+01.5</v>
          </cell>
          <cell r="B1600">
            <v>39.9</v>
          </cell>
          <cell r="C1600">
            <v>38.200000000000003</v>
          </cell>
          <cell r="D1600">
            <v>38.4</v>
          </cell>
          <cell r="E1600">
            <v>0</v>
          </cell>
          <cell r="F1600">
            <v>0</v>
          </cell>
          <cell r="G1600">
            <v>66.2</v>
          </cell>
          <cell r="H1600">
            <v>102.5</v>
          </cell>
          <cell r="I1600">
            <v>33.799999999999997</v>
          </cell>
        </row>
        <row r="1601">
          <cell r="A1601" t="str">
            <v>Растениеводство          01.1+01.2+01.3</v>
          </cell>
          <cell r="B1601">
            <v>40.299999999999997</v>
          </cell>
          <cell r="C1601">
            <v>38.799999999999997</v>
          </cell>
          <cell r="D1601">
            <v>3.9</v>
          </cell>
          <cell r="E1601">
            <v>0</v>
          </cell>
          <cell r="F1601">
            <v>0</v>
          </cell>
          <cell r="G1601">
            <v>67.3</v>
          </cell>
          <cell r="H1601">
            <v>160.9</v>
          </cell>
          <cell r="I1601">
            <v>32.700000000000003</v>
          </cell>
        </row>
        <row r="1602">
          <cell r="A1602" t="str">
            <v>Фатежский район</v>
          </cell>
        </row>
        <row r="1603">
          <cell r="A1603" t="str">
            <v>Всего по обследуемым видам экономической деятельности</v>
          </cell>
          <cell r="B1603">
            <v>13.2</v>
          </cell>
          <cell r="C1603">
            <v>11.4</v>
          </cell>
          <cell r="D1603">
            <v>1.7</v>
          </cell>
          <cell r="E1603">
            <v>1.2</v>
          </cell>
          <cell r="F1603">
            <v>40.5</v>
          </cell>
          <cell r="G1603">
            <v>61.2</v>
          </cell>
          <cell r="H1603">
            <v>113.3</v>
          </cell>
          <cell r="I1603">
            <v>38.799999999999997</v>
          </cell>
        </row>
        <row r="1604">
          <cell r="A1604" t="str">
            <v>СЕЛЬСКОЕ, ЛЕСНОЕ ХОЗЯЙСТВО, ОХОТА, РЫБОЛОВСТВО И РЫБОВОДСТВО</v>
          </cell>
          <cell r="B1604">
            <v>11</v>
          </cell>
          <cell r="C1604">
            <v>10.9</v>
          </cell>
          <cell r="D1604">
            <v>3</v>
          </cell>
          <cell r="E1604">
            <v>2.1</v>
          </cell>
          <cell r="F1604">
            <v>34.799999999999997</v>
          </cell>
          <cell r="G1604">
            <v>73.900000000000006</v>
          </cell>
          <cell r="H1604">
            <v>109</v>
          </cell>
          <cell r="I1604">
            <v>26.1</v>
          </cell>
        </row>
        <row r="1605">
          <cell r="A1605" t="str">
            <v>Растениеводство и животноводство, охота и предоставление соответствующих услуг в этих областях</v>
          </cell>
          <cell r="B1605">
            <v>11</v>
          </cell>
          <cell r="C1605">
            <v>10.9</v>
          </cell>
          <cell r="D1605">
            <v>3</v>
          </cell>
          <cell r="E1605">
            <v>2.1</v>
          </cell>
          <cell r="F1605">
            <v>34.799999999999997</v>
          </cell>
          <cell r="G1605">
            <v>73.900000000000006</v>
          </cell>
          <cell r="H1605">
            <v>109</v>
          </cell>
          <cell r="I1605">
            <v>26.1</v>
          </cell>
        </row>
        <row r="1606">
          <cell r="A1606" t="str">
            <v>Выращивание однолетних культур</v>
          </cell>
          <cell r="B1606">
            <v>0</v>
          </cell>
          <cell r="C1606">
            <v>0</v>
          </cell>
          <cell r="D1606">
            <v>8.6</v>
          </cell>
          <cell r="E1606">
            <v>0</v>
          </cell>
          <cell r="F1606">
            <v>0</v>
          </cell>
          <cell r="G1606">
            <v>19.8</v>
          </cell>
          <cell r="H1606">
            <v>91.4</v>
          </cell>
          <cell r="I1606">
            <v>80.2</v>
          </cell>
        </row>
        <row r="1607">
          <cell r="A1607" t="str">
            <v>Выращивание зерновых (кроме риса), зернобобовых культур и семян масличных культур</v>
          </cell>
          <cell r="B1607">
            <v>0</v>
          </cell>
          <cell r="C1607">
            <v>0</v>
          </cell>
          <cell r="D1607">
            <v>8.6</v>
          </cell>
          <cell r="E1607">
            <v>0</v>
          </cell>
          <cell r="F1607">
            <v>0</v>
          </cell>
          <cell r="G1607">
            <v>19.8</v>
          </cell>
          <cell r="H1607">
            <v>91.4</v>
          </cell>
          <cell r="I1607">
            <v>80.2</v>
          </cell>
        </row>
        <row r="1608">
          <cell r="A1608" t="str">
            <v>Выращивание зерновых культур</v>
          </cell>
          <cell r="B1608">
            <v>0</v>
          </cell>
          <cell r="C1608">
            <v>0</v>
          </cell>
          <cell r="D1608">
            <v>8.6</v>
          </cell>
          <cell r="E1608">
            <v>0</v>
          </cell>
          <cell r="F1608">
            <v>0</v>
          </cell>
          <cell r="G1608">
            <v>19.8</v>
          </cell>
          <cell r="H1608">
            <v>91.4</v>
          </cell>
          <cell r="I1608">
            <v>80.2</v>
          </cell>
        </row>
        <row r="1609">
          <cell r="A1609" t="str">
            <v>Животноводство</v>
          </cell>
          <cell r="B1609">
            <v>11</v>
          </cell>
          <cell r="C1609">
            <v>10.9</v>
          </cell>
          <cell r="D1609">
            <v>3</v>
          </cell>
          <cell r="E1609">
            <v>2.1</v>
          </cell>
          <cell r="F1609">
            <v>34.799999999999997</v>
          </cell>
          <cell r="G1609">
            <v>73.900000000000006</v>
          </cell>
          <cell r="H1609">
            <v>109</v>
          </cell>
          <cell r="I1609">
            <v>26.1</v>
          </cell>
        </row>
        <row r="1610">
          <cell r="A1610" t="str">
            <v>Разведение овец и коз</v>
          </cell>
          <cell r="B1610">
            <v>107.4</v>
          </cell>
          <cell r="C1610">
            <v>107.4</v>
          </cell>
          <cell r="D1610">
            <v>463.9</v>
          </cell>
          <cell r="E1610">
            <v>0</v>
          </cell>
          <cell r="F1610">
            <v>0</v>
          </cell>
          <cell r="G1610">
            <v>92.5</v>
          </cell>
          <cell r="H1610">
            <v>4917</v>
          </cell>
          <cell r="I1610">
            <v>7.5</v>
          </cell>
        </row>
        <row r="1611">
          <cell r="A1611" t="str">
            <v>Разведение свиней</v>
          </cell>
          <cell r="B1611">
            <v>2.2999999999999998</v>
          </cell>
          <cell r="C1611">
            <v>2.2000000000000002</v>
          </cell>
          <cell r="D1611">
            <v>2.1</v>
          </cell>
          <cell r="E1611">
            <v>2.1</v>
          </cell>
          <cell r="F1611">
            <v>34.799999999999997</v>
          </cell>
          <cell r="G1611">
            <v>72.2</v>
          </cell>
          <cell r="H1611">
            <v>100.2</v>
          </cell>
          <cell r="I1611">
            <v>27.8</v>
          </cell>
        </row>
        <row r="1612">
          <cell r="A1612" t="str">
            <v>ОБРАБАТЫВАЮЩИЕ ПРОИЗВОДСТВА</v>
          </cell>
          <cell r="B1612">
            <v>6.1</v>
          </cell>
          <cell r="C1612">
            <v>6.1</v>
          </cell>
          <cell r="D1612">
            <v>0</v>
          </cell>
          <cell r="E1612">
            <v>0</v>
          </cell>
          <cell r="F1612">
            <v>91.4</v>
          </cell>
          <cell r="G1612">
            <v>42.6</v>
          </cell>
          <cell r="H1612">
            <v>106.5</v>
          </cell>
          <cell r="I1612">
            <v>57.4</v>
          </cell>
        </row>
        <row r="1613">
          <cell r="A1613" t="str">
            <v>Производство пищевых продуктов</v>
          </cell>
          <cell r="B1613">
            <v>6.1</v>
          </cell>
          <cell r="C1613">
            <v>6.1</v>
          </cell>
          <cell r="D1613">
            <v>0</v>
          </cell>
          <cell r="E1613">
            <v>0</v>
          </cell>
          <cell r="F1613">
            <v>91.4</v>
          </cell>
          <cell r="G1613">
            <v>42.6</v>
          </cell>
          <cell r="H1613">
            <v>106.5</v>
          </cell>
          <cell r="I1613">
            <v>57.4</v>
          </cell>
        </row>
        <row r="1614">
          <cell r="A1614" t="str">
            <v>Производство прочих пищевых продуктов</v>
          </cell>
          <cell r="B1614">
            <v>6.1</v>
          </cell>
          <cell r="C1614">
            <v>6.1</v>
          </cell>
          <cell r="D1614">
            <v>0</v>
          </cell>
          <cell r="E1614">
            <v>0</v>
          </cell>
          <cell r="F1614">
            <v>91.4</v>
          </cell>
          <cell r="G1614">
            <v>42.6</v>
          </cell>
          <cell r="H1614">
            <v>106.5</v>
          </cell>
          <cell r="I1614">
            <v>57.4</v>
          </cell>
        </row>
        <row r="1615">
          <cell r="A1615" t="str">
            <v>Производство детского питания и диетических пищевых продуктов</v>
          </cell>
          <cell r="B1615">
            <v>6.1</v>
          </cell>
          <cell r="C1615">
            <v>6.1</v>
          </cell>
          <cell r="D1615">
            <v>0</v>
          </cell>
          <cell r="E1615">
            <v>0</v>
          </cell>
          <cell r="F1615">
            <v>91.4</v>
          </cell>
          <cell r="G1615">
            <v>42.6</v>
          </cell>
          <cell r="H1615">
            <v>106.5</v>
          </cell>
          <cell r="I1615">
            <v>57.4</v>
          </cell>
        </row>
        <row r="1616">
          <cell r="A1616" t="str">
            <v>Производство соковой продукции из фруктов и овощей для детского питания</v>
          </cell>
          <cell r="B1616">
            <v>6.1</v>
          </cell>
          <cell r="C1616">
            <v>6.1</v>
          </cell>
          <cell r="D1616">
            <v>0</v>
          </cell>
          <cell r="E1616">
            <v>0</v>
          </cell>
          <cell r="F1616">
            <v>91.4</v>
          </cell>
          <cell r="G1616">
            <v>42.6</v>
          </cell>
          <cell r="H1616">
            <v>106.5</v>
          </cell>
          <cell r="I1616">
            <v>57.4</v>
          </cell>
        </row>
        <row r="1617">
          <cell r="A1617" t="str">
            <v>ВОДОСНАБЖЕНИЕ; ВОДООТВЕДЕНИЕ, ОРГАНИЗАЦИЯ СБОРА И УТИЛИЗАЦИИ ОТХОДОВ, ДЕЯТЕЛЬНОСТЬ ПО ЛИКВИДАЦИИ ЗАГРЯЗНЕНИЙ</v>
          </cell>
          <cell r="B1617">
            <v>100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75.900000000000006</v>
          </cell>
          <cell r="H1617">
            <v>0</v>
          </cell>
          <cell r="I1617">
            <v>24.1</v>
          </cell>
        </row>
        <row r="1618">
          <cell r="A1618" t="str">
            <v>Забор, очистка и распределение воды</v>
          </cell>
          <cell r="B1618">
            <v>100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75.900000000000006</v>
          </cell>
          <cell r="H1618">
            <v>0</v>
          </cell>
          <cell r="I1618">
            <v>24.1</v>
          </cell>
        </row>
        <row r="1619">
          <cell r="A1619" t="str">
            <v>Забор, очистка и распределение воды</v>
          </cell>
          <cell r="B1619">
            <v>100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75.900000000000006</v>
          </cell>
          <cell r="H1619">
            <v>0</v>
          </cell>
          <cell r="I1619">
            <v>24.1</v>
          </cell>
        </row>
        <row r="1620">
          <cell r="A1620" t="str">
            <v>Забор, очистка и распределение воды</v>
          </cell>
          <cell r="B1620">
            <v>100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75.900000000000006</v>
          </cell>
          <cell r="H1620">
            <v>0</v>
          </cell>
          <cell r="I1620">
            <v>24.1</v>
          </cell>
        </row>
        <row r="1621">
          <cell r="A1621" t="str">
            <v>СТРОИТЕЛЬСТВО</v>
          </cell>
          <cell r="B1621">
            <v>48.2</v>
          </cell>
          <cell r="C1621">
            <v>46.5</v>
          </cell>
          <cell r="D1621">
            <v>0</v>
          </cell>
          <cell r="E1621">
            <v>0</v>
          </cell>
          <cell r="F1621">
            <v>0</v>
          </cell>
          <cell r="G1621">
            <v>72.099999999999994</v>
          </cell>
          <cell r="H1621">
            <v>192.9</v>
          </cell>
          <cell r="I1621">
            <v>27.9</v>
          </cell>
        </row>
        <row r="1622">
          <cell r="A1622" t="str">
            <v>Строительство инженерных сооружений</v>
          </cell>
          <cell r="B1622">
            <v>48.2</v>
          </cell>
          <cell r="C1622">
            <v>46.5</v>
          </cell>
          <cell r="D1622">
            <v>0</v>
          </cell>
          <cell r="E1622">
            <v>0</v>
          </cell>
          <cell r="F1622">
            <v>0</v>
          </cell>
          <cell r="G1622">
            <v>72.099999999999994</v>
          </cell>
          <cell r="H1622">
            <v>192.9</v>
          </cell>
          <cell r="I1622">
            <v>27.9</v>
          </cell>
        </row>
        <row r="1623">
          <cell r="A1623" t="str">
            <v>Строительство автомобильных и железных дорог</v>
          </cell>
          <cell r="B1623">
            <v>48.2</v>
          </cell>
          <cell r="C1623">
            <v>46.5</v>
          </cell>
          <cell r="D1623">
            <v>0</v>
          </cell>
          <cell r="E1623">
            <v>0</v>
          </cell>
          <cell r="F1623">
            <v>0</v>
          </cell>
          <cell r="G1623">
            <v>72.099999999999994</v>
          </cell>
          <cell r="H1623">
            <v>192.9</v>
          </cell>
          <cell r="I1623">
            <v>27.9</v>
          </cell>
        </row>
        <row r="1624">
          <cell r="A1624" t="str">
            <v>Строительство автомобильных дорог и автомагистралей</v>
          </cell>
          <cell r="B1624">
            <v>48.2</v>
          </cell>
          <cell r="C1624">
            <v>46.5</v>
          </cell>
          <cell r="D1624">
            <v>0</v>
          </cell>
          <cell r="E1624">
            <v>0</v>
          </cell>
          <cell r="F1624">
            <v>0</v>
          </cell>
          <cell r="G1624">
            <v>72.099999999999994</v>
          </cell>
          <cell r="H1624">
            <v>192.9</v>
          </cell>
          <cell r="I1624">
            <v>27.9</v>
          </cell>
        </row>
        <row r="1625">
          <cell r="A1625" t="str">
            <v>ТОРГОВЛЯ ОПТОВАЯ И РОЗНИЧНАЯ; РЕМОНТ АВТОТРАНСПОРТНЫХ СРЕДСТВ И МОТОЦИКЛОВ</v>
          </cell>
          <cell r="B1625">
            <v>33.799999999999997</v>
          </cell>
          <cell r="C1625">
            <v>31.5</v>
          </cell>
          <cell r="D1625">
            <v>1.2</v>
          </cell>
          <cell r="E1625">
            <v>0.9</v>
          </cell>
          <cell r="F1625">
            <v>100</v>
          </cell>
          <cell r="G1625">
            <v>73.900000000000006</v>
          </cell>
          <cell r="H1625">
            <v>149.4</v>
          </cell>
          <cell r="I1625">
            <v>26.1</v>
          </cell>
        </row>
        <row r="1626">
          <cell r="A1626" t="str">
            <v>Торговля розничная, кроме торговли автотранспортными средствами и мотоциклами</v>
          </cell>
          <cell r="B1626">
            <v>33.799999999999997</v>
          </cell>
          <cell r="C1626">
            <v>31.5</v>
          </cell>
          <cell r="D1626">
            <v>1.2</v>
          </cell>
          <cell r="E1626">
            <v>0.9</v>
          </cell>
          <cell r="F1626">
            <v>100</v>
          </cell>
          <cell r="G1626">
            <v>73.900000000000006</v>
          </cell>
          <cell r="H1626">
            <v>149.4</v>
          </cell>
          <cell r="I1626">
            <v>26.1</v>
          </cell>
        </row>
        <row r="1627">
          <cell r="A1627" t="str">
            <v>Торговля розничная в неспециализированных магазинах</v>
          </cell>
          <cell r="B1627">
            <v>39</v>
          </cell>
          <cell r="C1627">
            <v>36.4</v>
          </cell>
          <cell r="D1627">
            <v>1.4</v>
          </cell>
          <cell r="E1627">
            <v>1</v>
          </cell>
          <cell r="F1627">
            <v>100</v>
          </cell>
          <cell r="G1627">
            <v>75.2</v>
          </cell>
          <cell r="H1627">
            <v>161.80000000000001</v>
          </cell>
          <cell r="I1627">
            <v>24.8</v>
          </cell>
        </row>
        <row r="1628">
          <cell r="A1628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628">
            <v>39</v>
          </cell>
          <cell r="C1628">
            <v>36.4</v>
          </cell>
          <cell r="D1628">
            <v>1.4</v>
          </cell>
          <cell r="E1628">
            <v>1</v>
          </cell>
          <cell r="F1628">
            <v>100</v>
          </cell>
          <cell r="G1628">
            <v>75.2</v>
          </cell>
          <cell r="H1628">
            <v>161.80000000000001</v>
          </cell>
          <cell r="I1628">
            <v>24.8</v>
          </cell>
        </row>
        <row r="1629">
          <cell r="A1629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629">
            <v>39</v>
          </cell>
          <cell r="C1629">
            <v>36.4</v>
          </cell>
          <cell r="D1629">
            <v>1.4</v>
          </cell>
          <cell r="E1629">
            <v>1</v>
          </cell>
          <cell r="F1629">
            <v>100</v>
          </cell>
          <cell r="G1629">
            <v>75.2</v>
          </cell>
          <cell r="H1629">
            <v>161.80000000000001</v>
          </cell>
          <cell r="I1629">
            <v>24.8</v>
          </cell>
        </row>
        <row r="1630">
          <cell r="A1630" t="str">
            <v>Торговля розничная моторным топливом в специализированных магазинах</v>
          </cell>
          <cell r="B1630">
            <v>0.7</v>
          </cell>
          <cell r="C1630">
            <v>0.7</v>
          </cell>
          <cell r="D1630">
            <v>0.4</v>
          </cell>
          <cell r="E1630">
            <v>0.4</v>
          </cell>
          <cell r="F1630">
            <v>100</v>
          </cell>
          <cell r="G1630">
            <v>65.7</v>
          </cell>
          <cell r="H1630">
            <v>100.4</v>
          </cell>
          <cell r="I1630">
            <v>34.299999999999997</v>
          </cell>
        </row>
        <row r="1631">
          <cell r="A1631" t="str">
            <v>Торговля розничная моторным топливом в специализированных магазинах</v>
          </cell>
          <cell r="B1631">
            <v>0.7</v>
          </cell>
          <cell r="C1631">
            <v>0.7</v>
          </cell>
          <cell r="D1631">
            <v>0.4</v>
          </cell>
          <cell r="E1631">
            <v>0.4</v>
          </cell>
          <cell r="F1631">
            <v>100</v>
          </cell>
          <cell r="G1631">
            <v>65.7</v>
          </cell>
          <cell r="H1631">
            <v>100.4</v>
          </cell>
          <cell r="I1631">
            <v>34.299999999999997</v>
          </cell>
        </row>
        <row r="1632">
          <cell r="A1632" t="str">
            <v>ТРАНСПОРТИРОВКА И ХРАНЕНИЕ</v>
          </cell>
          <cell r="B1632">
            <v>0</v>
          </cell>
          <cell r="C1632">
            <v>0</v>
          </cell>
          <cell r="D1632">
            <v>8.1</v>
          </cell>
          <cell r="E1632">
            <v>8.1</v>
          </cell>
          <cell r="F1632">
            <v>100</v>
          </cell>
          <cell r="G1632">
            <v>16.5</v>
          </cell>
          <cell r="H1632">
            <v>91.9</v>
          </cell>
          <cell r="I1632">
            <v>83.5</v>
          </cell>
        </row>
        <row r="1633">
          <cell r="A1633" t="str">
            <v>Деятельность сухопутного и трубопроводного транспорта</v>
          </cell>
          <cell r="B1633">
            <v>0</v>
          </cell>
          <cell r="C1633">
            <v>0</v>
          </cell>
          <cell r="D1633">
            <v>8.1</v>
          </cell>
          <cell r="E1633">
            <v>8.1</v>
          </cell>
          <cell r="F1633">
            <v>100</v>
          </cell>
          <cell r="G1633">
            <v>16.5</v>
          </cell>
          <cell r="H1633">
            <v>91.9</v>
          </cell>
          <cell r="I1633">
            <v>83.5</v>
          </cell>
        </row>
        <row r="1634">
          <cell r="A1634" t="str">
            <v>Деятельность прочего сухопутного пассажирского транспорта</v>
          </cell>
          <cell r="B1634">
            <v>0</v>
          </cell>
          <cell r="C1634">
            <v>0</v>
          </cell>
          <cell r="D1634">
            <v>12</v>
          </cell>
          <cell r="E1634">
            <v>12</v>
          </cell>
          <cell r="F1634">
            <v>100</v>
          </cell>
          <cell r="G1634">
            <v>21.2</v>
          </cell>
          <cell r="H1634">
            <v>88</v>
          </cell>
          <cell r="I1634">
            <v>78.8</v>
          </cell>
        </row>
        <row r="1635">
          <cell r="A1635" t="str">
            <v>Деятельность сухопутного пассажирского транспорта: внутригородские и пригородные перевозки пассажиров</v>
          </cell>
          <cell r="B1635">
            <v>0</v>
          </cell>
          <cell r="C1635">
            <v>0</v>
          </cell>
          <cell r="D1635">
            <v>12</v>
          </cell>
          <cell r="E1635">
            <v>12</v>
          </cell>
          <cell r="F1635">
            <v>100</v>
          </cell>
          <cell r="G1635">
            <v>21.2</v>
          </cell>
          <cell r="H1635">
            <v>88</v>
          </cell>
          <cell r="I1635">
            <v>78.8</v>
          </cell>
        </row>
        <row r="1636">
          <cell r="A1636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1636">
            <v>0</v>
          </cell>
          <cell r="C1636">
            <v>0</v>
          </cell>
          <cell r="D1636">
            <v>12</v>
          </cell>
          <cell r="E1636">
            <v>12</v>
          </cell>
          <cell r="F1636">
            <v>100</v>
          </cell>
          <cell r="G1636">
            <v>21.2</v>
          </cell>
          <cell r="H1636">
            <v>88</v>
          </cell>
          <cell r="I1636">
            <v>78.8</v>
          </cell>
        </row>
        <row r="1637">
          <cell r="A1637" t="str">
            <v>Деятельность автобусного транспорта по регулярным внутригородским и пригородным пассажирским перевозкам</v>
          </cell>
          <cell r="B1637">
            <v>0</v>
          </cell>
          <cell r="C1637">
            <v>0</v>
          </cell>
          <cell r="D1637">
            <v>12</v>
          </cell>
          <cell r="E1637">
            <v>12</v>
          </cell>
          <cell r="F1637">
            <v>100</v>
          </cell>
          <cell r="G1637">
            <v>21.2</v>
          </cell>
          <cell r="H1637">
            <v>88</v>
          </cell>
          <cell r="I1637">
            <v>78.8</v>
          </cell>
        </row>
        <row r="1638">
          <cell r="A1638" t="str">
            <v>Деятельность автомобильного грузового транспорта и услуги по перевозкам</v>
          </cell>
          <cell r="B1638">
            <v>0</v>
          </cell>
          <cell r="C1638">
            <v>0</v>
          </cell>
          <cell r="D1638">
            <v>1.2</v>
          </cell>
          <cell r="E1638">
            <v>1.2</v>
          </cell>
          <cell r="F1638">
            <v>100</v>
          </cell>
          <cell r="G1638">
            <v>9.1</v>
          </cell>
          <cell r="H1638">
            <v>98.8</v>
          </cell>
          <cell r="I1638">
            <v>90.9</v>
          </cell>
        </row>
        <row r="1639">
          <cell r="A1639" t="str">
            <v>Деятельность автомобильного грузового транспорта</v>
          </cell>
          <cell r="B1639">
            <v>0</v>
          </cell>
          <cell r="C1639">
            <v>0</v>
          </cell>
          <cell r="D1639">
            <v>1.2</v>
          </cell>
          <cell r="E1639">
            <v>1.2</v>
          </cell>
          <cell r="F1639">
            <v>100</v>
          </cell>
          <cell r="G1639">
            <v>9.1</v>
          </cell>
          <cell r="H1639">
            <v>98.8</v>
          </cell>
          <cell r="I1639">
            <v>90.9</v>
          </cell>
        </row>
        <row r="1640">
          <cell r="A1640" t="str">
            <v>Аренда грузового автомобильного транспорта с водителем</v>
          </cell>
          <cell r="B1640">
            <v>0</v>
          </cell>
          <cell r="C1640">
            <v>0</v>
          </cell>
          <cell r="D1640">
            <v>1.2</v>
          </cell>
          <cell r="E1640">
            <v>1.2</v>
          </cell>
          <cell r="F1640">
            <v>100</v>
          </cell>
          <cell r="G1640">
            <v>9.1</v>
          </cell>
          <cell r="H1640">
            <v>98.8</v>
          </cell>
          <cell r="I1640">
            <v>90.9</v>
          </cell>
        </row>
        <row r="1641">
          <cell r="A1641" t="str">
            <v>ДЕЯТЕЛЬНОСТЬ ФИНАНСОВАЯ И СТРАХОВАЯ</v>
          </cell>
          <cell r="B1641">
            <v>100</v>
          </cell>
          <cell r="C1641">
            <v>100</v>
          </cell>
          <cell r="D1641">
            <v>0</v>
          </cell>
          <cell r="E1641">
            <v>0</v>
          </cell>
          <cell r="F1641">
            <v>0</v>
          </cell>
          <cell r="G1641">
            <v>89.9</v>
          </cell>
          <cell r="H1641">
            <v>0</v>
          </cell>
          <cell r="I1641">
            <v>10.1</v>
          </cell>
        </row>
        <row r="1642">
          <cell r="A1642" t="str">
            <v>Деятельность по предоставлению финансовых услуг, кроме услуг по страхованию и пенсионному обеспечению</v>
          </cell>
          <cell r="B1642">
            <v>100</v>
          </cell>
          <cell r="C1642">
            <v>100</v>
          </cell>
          <cell r="D1642">
            <v>0</v>
          </cell>
          <cell r="E1642">
            <v>0</v>
          </cell>
          <cell r="F1642">
            <v>0</v>
          </cell>
          <cell r="G1642">
            <v>89.9</v>
          </cell>
          <cell r="H1642">
            <v>0</v>
          </cell>
          <cell r="I1642">
            <v>10.1</v>
          </cell>
        </row>
        <row r="1643">
          <cell r="A1643" t="str">
            <v>Денежное посредничество</v>
          </cell>
          <cell r="B1643">
            <v>100</v>
          </cell>
          <cell r="C1643">
            <v>100</v>
          </cell>
          <cell r="D1643">
            <v>0</v>
          </cell>
          <cell r="E1643">
            <v>0</v>
          </cell>
          <cell r="F1643">
            <v>0</v>
          </cell>
          <cell r="G1643">
            <v>89.9</v>
          </cell>
          <cell r="H1643">
            <v>0</v>
          </cell>
          <cell r="I1643">
            <v>10.1</v>
          </cell>
        </row>
        <row r="1644">
          <cell r="A1644" t="str">
            <v>Денежное посредничество прочее</v>
          </cell>
          <cell r="B1644">
            <v>100</v>
          </cell>
          <cell r="C1644">
            <v>100</v>
          </cell>
          <cell r="D1644">
            <v>0</v>
          </cell>
          <cell r="E1644">
            <v>0</v>
          </cell>
          <cell r="F1644">
            <v>0</v>
          </cell>
          <cell r="G1644">
            <v>89.9</v>
          </cell>
          <cell r="H1644">
            <v>0</v>
          </cell>
          <cell r="I1644">
            <v>10.1</v>
          </cell>
        </row>
        <row r="1645">
          <cell r="A1645" t="str">
            <v>ДЕЯТЕЛЬНОСТЬ ПО ОПЕРАЦИЯМ С НЕДВИЖИМЫМ ИМУЩЕСТВОМ</v>
          </cell>
          <cell r="B1645">
            <v>0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5.5</v>
          </cell>
          <cell r="H1645">
            <v>100</v>
          </cell>
          <cell r="I1645">
            <v>94.5</v>
          </cell>
        </row>
        <row r="1646">
          <cell r="A1646" t="str">
            <v>Операции с недвижимым имуществом</v>
          </cell>
          <cell r="B1646">
            <v>0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5.5</v>
          </cell>
          <cell r="H1646">
            <v>100</v>
          </cell>
          <cell r="I1646">
            <v>94.5</v>
          </cell>
        </row>
        <row r="1647">
          <cell r="A1647" t="str">
            <v>Аренда и управление собственным или арендованным недвижимым имуществом</v>
          </cell>
          <cell r="B1647">
            <v>0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5.5</v>
          </cell>
          <cell r="H1647">
            <v>100</v>
          </cell>
          <cell r="I1647">
            <v>94.5</v>
          </cell>
        </row>
        <row r="1648">
          <cell r="A1648" t="str">
            <v>Аренда и управление собственным или арендованным недвижимым имуществом</v>
          </cell>
          <cell r="B1648">
            <v>0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5.5</v>
          </cell>
          <cell r="H1648">
            <v>100</v>
          </cell>
          <cell r="I1648">
            <v>94.5</v>
          </cell>
        </row>
        <row r="1649">
          <cell r="A1649" t="str">
            <v>Аренда и управление собственным или арендованным нежилым недвижимым имуществом</v>
          </cell>
          <cell r="B1649">
            <v>0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5.5</v>
          </cell>
          <cell r="H1649">
            <v>100</v>
          </cell>
          <cell r="I1649">
            <v>94.5</v>
          </cell>
        </row>
        <row r="1650">
          <cell r="A1650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650">
            <v>9.8000000000000007</v>
          </cell>
          <cell r="C1650">
            <v>5.9</v>
          </cell>
          <cell r="D1650">
            <v>0</v>
          </cell>
          <cell r="E1650">
            <v>0</v>
          </cell>
          <cell r="F1650">
            <v>91.4</v>
          </cell>
          <cell r="G1650">
            <v>43.9</v>
          </cell>
          <cell r="H1650">
            <v>110.8</v>
          </cell>
          <cell r="I1650">
            <v>56.1</v>
          </cell>
        </row>
        <row r="1651">
          <cell r="A1651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651">
            <v>8.9</v>
          </cell>
          <cell r="C1651">
            <v>8.8000000000000007</v>
          </cell>
          <cell r="D1651">
            <v>1.7</v>
          </cell>
          <cell r="E1651">
            <v>1.2</v>
          </cell>
          <cell r="F1651">
            <v>35.700000000000003</v>
          </cell>
          <cell r="G1651">
            <v>60.3</v>
          </cell>
          <cell r="H1651">
            <v>107.9</v>
          </cell>
          <cell r="I1651">
            <v>39.700000000000003</v>
          </cell>
        </row>
        <row r="1652">
          <cell r="A1652" t="str">
            <v>Жилищно-коммунальное хозяйство</v>
          </cell>
          <cell r="B1652">
            <v>100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75.900000000000006</v>
          </cell>
          <cell r="H1652">
            <v>0</v>
          </cell>
          <cell r="I1652">
            <v>24.1</v>
          </cell>
        </row>
        <row r="1653">
          <cell r="A1653" t="str">
            <v>Платные услуги населению</v>
          </cell>
          <cell r="B1653">
            <v>0</v>
          </cell>
          <cell r="C1653">
            <v>0</v>
          </cell>
          <cell r="D1653">
            <v>6.2</v>
          </cell>
          <cell r="E1653">
            <v>6.2</v>
          </cell>
          <cell r="F1653">
            <v>100</v>
          </cell>
          <cell r="G1653">
            <v>14.3</v>
          </cell>
          <cell r="H1653">
            <v>93.8</v>
          </cell>
          <cell r="I1653">
            <v>85.7</v>
          </cell>
        </row>
        <row r="1654">
          <cell r="A1654" t="str">
            <v>Промышленное производство (промышленность)</v>
          </cell>
          <cell r="B1654">
            <v>9.8000000000000007</v>
          </cell>
          <cell r="C1654">
            <v>5.9</v>
          </cell>
          <cell r="D1654">
            <v>0</v>
          </cell>
          <cell r="E1654">
            <v>0</v>
          </cell>
          <cell r="F1654">
            <v>91.4</v>
          </cell>
          <cell r="G1654">
            <v>43.9</v>
          </cell>
          <cell r="H1654">
            <v>110.8</v>
          </cell>
          <cell r="I1654">
            <v>56.1</v>
          </cell>
        </row>
        <row r="1655">
          <cell r="A1655" t="str">
            <v>Сельское хозяйство     01.1+01.2+01.3+01.4+01.5</v>
          </cell>
          <cell r="B1655">
            <v>11</v>
          </cell>
          <cell r="C1655">
            <v>10.9</v>
          </cell>
          <cell r="D1655">
            <v>3</v>
          </cell>
          <cell r="E1655">
            <v>2.1</v>
          </cell>
          <cell r="F1655">
            <v>34.799999999999997</v>
          </cell>
          <cell r="G1655">
            <v>73.900000000000006</v>
          </cell>
          <cell r="H1655">
            <v>109</v>
          </cell>
          <cell r="I1655">
            <v>26.1</v>
          </cell>
        </row>
        <row r="1656">
          <cell r="A1656" t="str">
            <v>Растениеводство          01.1+01.2+01.3</v>
          </cell>
          <cell r="B1656">
            <v>0</v>
          </cell>
          <cell r="C1656">
            <v>0</v>
          </cell>
          <cell r="D1656">
            <v>8.6</v>
          </cell>
          <cell r="E1656">
            <v>0</v>
          </cell>
          <cell r="F1656">
            <v>0</v>
          </cell>
          <cell r="G1656">
            <v>19.8</v>
          </cell>
          <cell r="H1656">
            <v>91.4</v>
          </cell>
          <cell r="I1656">
            <v>80.2</v>
          </cell>
        </row>
        <row r="1657">
          <cell r="A1657" t="str">
            <v>Хомутовский район</v>
          </cell>
        </row>
        <row r="1658">
          <cell r="A1658" t="str">
            <v>Всего по обследуемым видам экономической деятельности</v>
          </cell>
          <cell r="B1658">
            <v>24.6</v>
          </cell>
          <cell r="C1658">
            <v>24.5</v>
          </cell>
          <cell r="D1658">
            <v>2.7</v>
          </cell>
          <cell r="E1658">
            <v>0.2</v>
          </cell>
          <cell r="F1658">
            <v>95.7</v>
          </cell>
          <cell r="G1658">
            <v>68</v>
          </cell>
          <cell r="H1658">
            <v>129.1</v>
          </cell>
          <cell r="I1658">
            <v>32</v>
          </cell>
        </row>
        <row r="1659">
          <cell r="A1659" t="str">
            <v>СЕЛЬСКОЕ, ЛЕСНОЕ ХОЗЯЙСТВО, ОХОТА, РЫБОЛОВСТВО И РЫБОВОДСТВО</v>
          </cell>
          <cell r="B1659">
            <v>24.9</v>
          </cell>
          <cell r="C1659">
            <v>24.8</v>
          </cell>
          <cell r="D1659">
            <v>2.7</v>
          </cell>
          <cell r="E1659">
            <v>0.1</v>
          </cell>
          <cell r="F1659">
            <v>82</v>
          </cell>
          <cell r="G1659">
            <v>68.3</v>
          </cell>
          <cell r="H1659">
            <v>129.69999999999999</v>
          </cell>
          <cell r="I1659">
            <v>31.7</v>
          </cell>
        </row>
        <row r="1660">
          <cell r="A1660" t="str">
            <v>Растениеводство и животноводство, охота и предоставление соответствующих услуг в этих областях</v>
          </cell>
          <cell r="B1660">
            <v>24.9</v>
          </cell>
          <cell r="C1660">
            <v>24.8</v>
          </cell>
          <cell r="D1660">
            <v>2.7</v>
          </cell>
          <cell r="E1660">
            <v>0.1</v>
          </cell>
          <cell r="F1660">
            <v>82</v>
          </cell>
          <cell r="G1660">
            <v>68.3</v>
          </cell>
          <cell r="H1660">
            <v>129.69999999999999</v>
          </cell>
          <cell r="I1660">
            <v>31.7</v>
          </cell>
        </row>
        <row r="1661">
          <cell r="A1661" t="str">
            <v>Выращивание однолетних культур</v>
          </cell>
          <cell r="B1661">
            <v>24.9</v>
          </cell>
          <cell r="C1661">
            <v>24.8</v>
          </cell>
          <cell r="D1661">
            <v>2.7</v>
          </cell>
          <cell r="E1661">
            <v>0.1</v>
          </cell>
          <cell r="F1661">
            <v>82</v>
          </cell>
          <cell r="G1661">
            <v>68.3</v>
          </cell>
          <cell r="H1661">
            <v>129.69999999999999</v>
          </cell>
          <cell r="I1661">
            <v>31.7</v>
          </cell>
        </row>
        <row r="1662">
          <cell r="A1662" t="str">
            <v>Выращивание зерновых (кроме риса), зернобобовых культур и семян масличных культур</v>
          </cell>
          <cell r="B1662">
            <v>22.8</v>
          </cell>
          <cell r="C1662">
            <v>22.7</v>
          </cell>
          <cell r="D1662">
            <v>2.8</v>
          </cell>
          <cell r="E1662">
            <v>0</v>
          </cell>
          <cell r="F1662">
            <v>0</v>
          </cell>
          <cell r="G1662">
            <v>67.599999999999994</v>
          </cell>
          <cell r="H1662">
            <v>126</v>
          </cell>
          <cell r="I1662">
            <v>32.4</v>
          </cell>
        </row>
        <row r="1663">
          <cell r="A1663" t="str">
            <v>Выращивание зерновых культур</v>
          </cell>
          <cell r="B1663">
            <v>22.8</v>
          </cell>
          <cell r="C1663">
            <v>22.7</v>
          </cell>
          <cell r="D1663">
            <v>2.8</v>
          </cell>
          <cell r="E1663">
            <v>0</v>
          </cell>
          <cell r="F1663">
            <v>0</v>
          </cell>
          <cell r="G1663">
            <v>67.599999999999994</v>
          </cell>
          <cell r="H1663">
            <v>126</v>
          </cell>
          <cell r="I1663">
            <v>32.4</v>
          </cell>
        </row>
        <row r="1664">
          <cell r="A1664" t="str">
            <v>Выращивание овощей, бахчевых, корнеплодных и клубнеплодных культур, грибов и трюфелей</v>
          </cell>
          <cell r="B1664">
            <v>42.5</v>
          </cell>
          <cell r="C1664">
            <v>42.5</v>
          </cell>
          <cell r="D1664">
            <v>0.7</v>
          </cell>
          <cell r="E1664">
            <v>0.7</v>
          </cell>
          <cell r="F1664">
            <v>82</v>
          </cell>
          <cell r="G1664">
            <v>74.400000000000006</v>
          </cell>
          <cell r="H1664">
            <v>172.6</v>
          </cell>
          <cell r="I1664">
            <v>25.6</v>
          </cell>
        </row>
        <row r="1665">
          <cell r="A1665" t="str">
            <v>Выращивание сахарной свеклы и семян сахарной свеклы</v>
          </cell>
          <cell r="B1665">
            <v>42.5</v>
          </cell>
          <cell r="C1665">
            <v>42.5</v>
          </cell>
          <cell r="D1665">
            <v>0.7</v>
          </cell>
          <cell r="E1665">
            <v>0.7</v>
          </cell>
          <cell r="F1665">
            <v>82</v>
          </cell>
          <cell r="G1665">
            <v>74.400000000000006</v>
          </cell>
          <cell r="H1665">
            <v>172.6</v>
          </cell>
          <cell r="I1665">
            <v>25.6</v>
          </cell>
        </row>
        <row r="1666">
          <cell r="A1666" t="str">
            <v>Выращивание сахарной свеклы</v>
          </cell>
          <cell r="B1666">
            <v>42.5</v>
          </cell>
          <cell r="C1666">
            <v>42.5</v>
          </cell>
          <cell r="D1666">
            <v>0.7</v>
          </cell>
          <cell r="E1666">
            <v>0.7</v>
          </cell>
          <cell r="F1666">
            <v>82</v>
          </cell>
          <cell r="G1666">
            <v>74.400000000000006</v>
          </cell>
          <cell r="H1666">
            <v>172.6</v>
          </cell>
          <cell r="I1666">
            <v>25.6</v>
          </cell>
        </row>
        <row r="1667">
          <cell r="A1667" t="str">
            <v>СТРОИТЕЛЬСТВО</v>
          </cell>
          <cell r="B1667">
            <v>8.4</v>
          </cell>
          <cell r="C1667">
            <v>8.4</v>
          </cell>
          <cell r="D1667">
            <v>0</v>
          </cell>
          <cell r="E1667">
            <v>0</v>
          </cell>
          <cell r="F1667">
            <v>0</v>
          </cell>
          <cell r="G1667">
            <v>51.3</v>
          </cell>
          <cell r="H1667">
            <v>109.2</v>
          </cell>
          <cell r="I1667">
            <v>48.7</v>
          </cell>
        </row>
        <row r="1668">
          <cell r="A1668" t="str">
            <v>Строительство инженерных сооружений</v>
          </cell>
          <cell r="B1668">
            <v>8.4</v>
          </cell>
          <cell r="C1668">
            <v>8.4</v>
          </cell>
          <cell r="D1668">
            <v>0</v>
          </cell>
          <cell r="E1668">
            <v>0</v>
          </cell>
          <cell r="F1668">
            <v>0</v>
          </cell>
          <cell r="G1668">
            <v>51.3</v>
          </cell>
          <cell r="H1668">
            <v>109.2</v>
          </cell>
          <cell r="I1668">
            <v>48.7</v>
          </cell>
        </row>
        <row r="1669">
          <cell r="A1669" t="str">
            <v>Строительство автомобильных и железных дорог</v>
          </cell>
          <cell r="B1669">
            <v>8.4</v>
          </cell>
          <cell r="C1669">
            <v>8.4</v>
          </cell>
          <cell r="D1669">
            <v>0</v>
          </cell>
          <cell r="E1669">
            <v>0</v>
          </cell>
          <cell r="F1669">
            <v>0</v>
          </cell>
          <cell r="G1669">
            <v>51.3</v>
          </cell>
          <cell r="H1669">
            <v>109.2</v>
          </cell>
          <cell r="I1669">
            <v>48.7</v>
          </cell>
        </row>
        <row r="1670">
          <cell r="A1670" t="str">
            <v>Строительство автомобильных дорог и автомагистралей</v>
          </cell>
          <cell r="B1670">
            <v>8.4</v>
          </cell>
          <cell r="C1670">
            <v>8.4</v>
          </cell>
          <cell r="D1670">
            <v>0</v>
          </cell>
          <cell r="E1670">
            <v>0</v>
          </cell>
          <cell r="F1670">
            <v>0</v>
          </cell>
          <cell r="G1670">
            <v>51.3</v>
          </cell>
          <cell r="H1670">
            <v>109.2</v>
          </cell>
          <cell r="I1670">
            <v>48.7</v>
          </cell>
        </row>
        <row r="1671">
          <cell r="A1671" t="str">
            <v>ТОРГОВЛЯ ОПТОВАЯ И РОЗНИЧНАЯ; РЕМОНТ АВТОТРАНСПОРТНЫХ СРЕДСТВ И МОТОЦИКЛОВ</v>
          </cell>
          <cell r="B1671">
            <v>30.1</v>
          </cell>
          <cell r="C1671">
            <v>30.1</v>
          </cell>
          <cell r="D1671">
            <v>0</v>
          </cell>
          <cell r="E1671">
            <v>0</v>
          </cell>
          <cell r="F1671">
            <v>0</v>
          </cell>
          <cell r="G1671">
            <v>87</v>
          </cell>
          <cell r="H1671">
            <v>143</v>
          </cell>
          <cell r="I1671">
            <v>13</v>
          </cell>
        </row>
        <row r="1672">
          <cell r="A1672" t="str">
            <v>Торговля розничная, кроме торговли автотранспортными средствами и мотоциклами</v>
          </cell>
          <cell r="B1672">
            <v>30.1</v>
          </cell>
          <cell r="C1672">
            <v>30.1</v>
          </cell>
          <cell r="D1672">
            <v>0</v>
          </cell>
          <cell r="E1672">
            <v>0</v>
          </cell>
          <cell r="F1672">
            <v>0</v>
          </cell>
          <cell r="G1672">
            <v>87</v>
          </cell>
          <cell r="H1672">
            <v>143</v>
          </cell>
          <cell r="I1672">
            <v>13</v>
          </cell>
        </row>
        <row r="1673">
          <cell r="A1673" t="str">
            <v>Торговля розничная в неспециализированных магазинах</v>
          </cell>
          <cell r="B1673">
            <v>30.1</v>
          </cell>
          <cell r="C1673">
            <v>30.1</v>
          </cell>
          <cell r="D1673">
            <v>0</v>
          </cell>
          <cell r="E1673">
            <v>0</v>
          </cell>
          <cell r="F1673">
            <v>0</v>
          </cell>
          <cell r="G1673">
            <v>87</v>
          </cell>
          <cell r="H1673">
            <v>143</v>
          </cell>
          <cell r="I1673">
            <v>13</v>
          </cell>
        </row>
        <row r="1674">
          <cell r="A1674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674">
            <v>30.1</v>
          </cell>
          <cell r="C1674">
            <v>30.1</v>
          </cell>
          <cell r="D1674">
            <v>0</v>
          </cell>
          <cell r="E1674">
            <v>0</v>
          </cell>
          <cell r="F1674">
            <v>0</v>
          </cell>
          <cell r="G1674">
            <v>87</v>
          </cell>
          <cell r="H1674">
            <v>143</v>
          </cell>
          <cell r="I1674">
            <v>13</v>
          </cell>
        </row>
        <row r="1675">
          <cell r="A1675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675">
            <v>30.1</v>
          </cell>
          <cell r="C1675">
            <v>30.1</v>
          </cell>
          <cell r="D1675">
            <v>0</v>
          </cell>
          <cell r="E1675">
            <v>0</v>
          </cell>
          <cell r="F1675">
            <v>0</v>
          </cell>
          <cell r="G1675">
            <v>87</v>
          </cell>
          <cell r="H1675">
            <v>143</v>
          </cell>
          <cell r="I1675">
            <v>13</v>
          </cell>
        </row>
        <row r="1676">
          <cell r="A1676" t="str">
            <v>ТРАНСПОРТИРОВКА И ХРАНЕНИЕ</v>
          </cell>
          <cell r="B1676">
            <v>11.3</v>
          </cell>
          <cell r="C1676">
            <v>0</v>
          </cell>
          <cell r="D1676">
            <v>19.100000000000001</v>
          </cell>
          <cell r="E1676">
            <v>19.100000000000001</v>
          </cell>
          <cell r="F1676">
            <v>100</v>
          </cell>
          <cell r="G1676">
            <v>8.8000000000000007</v>
          </cell>
          <cell r="H1676">
            <v>91.2</v>
          </cell>
          <cell r="I1676">
            <v>91.2</v>
          </cell>
        </row>
        <row r="1677">
          <cell r="A1677" t="str">
            <v>Деятельность сухопутного и трубопроводного транспорта</v>
          </cell>
          <cell r="B1677">
            <v>11.3</v>
          </cell>
          <cell r="C1677">
            <v>0</v>
          </cell>
          <cell r="D1677">
            <v>19.100000000000001</v>
          </cell>
          <cell r="E1677">
            <v>19.100000000000001</v>
          </cell>
          <cell r="F1677">
            <v>100</v>
          </cell>
          <cell r="G1677">
            <v>8.8000000000000007</v>
          </cell>
          <cell r="H1677">
            <v>91.2</v>
          </cell>
          <cell r="I1677">
            <v>91.2</v>
          </cell>
        </row>
        <row r="1678">
          <cell r="A1678" t="str">
            <v>Деятельность прочего сухопутного пассажирского транспорта</v>
          </cell>
          <cell r="B1678">
            <v>11.3</v>
          </cell>
          <cell r="C1678">
            <v>0</v>
          </cell>
          <cell r="D1678">
            <v>19.100000000000001</v>
          </cell>
          <cell r="E1678">
            <v>19.100000000000001</v>
          </cell>
          <cell r="F1678">
            <v>100</v>
          </cell>
          <cell r="G1678">
            <v>8.8000000000000007</v>
          </cell>
          <cell r="H1678">
            <v>91.2</v>
          </cell>
          <cell r="I1678">
            <v>91.2</v>
          </cell>
        </row>
        <row r="1679">
          <cell r="A1679" t="str">
            <v>Деятельность прочего сухопутного пассажирского транспорта, не включенная в другие группировки</v>
          </cell>
          <cell r="B1679">
            <v>11.3</v>
          </cell>
          <cell r="C1679">
            <v>0</v>
          </cell>
          <cell r="D1679">
            <v>19.100000000000001</v>
          </cell>
          <cell r="E1679">
            <v>19.100000000000001</v>
          </cell>
          <cell r="F1679">
            <v>100</v>
          </cell>
          <cell r="G1679">
            <v>8.8000000000000007</v>
          </cell>
          <cell r="H1679">
            <v>91.2</v>
          </cell>
          <cell r="I1679">
            <v>91.2</v>
          </cell>
        </row>
        <row r="1680">
          <cell r="A1680" t="str">
            <v>Перевозки междугородные и специальные сухопутным пассажирским транспортом по расписанию</v>
          </cell>
          <cell r="B1680">
            <v>11.3</v>
          </cell>
          <cell r="C1680">
            <v>0</v>
          </cell>
          <cell r="D1680">
            <v>19.100000000000001</v>
          </cell>
          <cell r="E1680">
            <v>19.100000000000001</v>
          </cell>
          <cell r="F1680">
            <v>100</v>
          </cell>
          <cell r="G1680">
            <v>8.8000000000000007</v>
          </cell>
          <cell r="H1680">
            <v>91.2</v>
          </cell>
          <cell r="I1680">
            <v>91.2</v>
          </cell>
        </row>
        <row r="1681">
          <cell r="A1681" t="str">
            <v>Перевозки автомобильным (автобусным) пассажирским транспортом в междугородном сообщении по расписанию</v>
          </cell>
          <cell r="B1681">
            <v>11.3</v>
          </cell>
          <cell r="C1681">
            <v>0</v>
          </cell>
          <cell r="D1681">
            <v>19.100000000000001</v>
          </cell>
          <cell r="E1681">
            <v>19.100000000000001</v>
          </cell>
          <cell r="F1681">
            <v>100</v>
          </cell>
          <cell r="G1681">
            <v>8.8000000000000007</v>
          </cell>
          <cell r="H1681">
            <v>91.2</v>
          </cell>
          <cell r="I1681">
            <v>91.2</v>
          </cell>
        </row>
        <row r="1682">
          <cell r="A1682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1682">
            <v>11.3</v>
          </cell>
          <cell r="C1682">
            <v>0</v>
          </cell>
          <cell r="D1682">
            <v>19.100000000000001</v>
          </cell>
          <cell r="E1682">
            <v>19.100000000000001</v>
          </cell>
          <cell r="F1682">
            <v>100</v>
          </cell>
          <cell r="G1682">
            <v>8.8000000000000007</v>
          </cell>
          <cell r="H1682">
            <v>91.2</v>
          </cell>
          <cell r="I1682">
            <v>91.2</v>
          </cell>
        </row>
        <row r="1683">
          <cell r="A1683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683">
            <v>24.9</v>
          </cell>
          <cell r="C1683">
            <v>24.8</v>
          </cell>
          <cell r="D1683">
            <v>2.7</v>
          </cell>
          <cell r="E1683">
            <v>0.1</v>
          </cell>
          <cell r="F1683">
            <v>82</v>
          </cell>
          <cell r="G1683">
            <v>68.3</v>
          </cell>
          <cell r="H1683">
            <v>129.69999999999999</v>
          </cell>
          <cell r="I1683">
            <v>31.7</v>
          </cell>
        </row>
        <row r="1684">
          <cell r="A1684" t="str">
            <v>Платные услуги населению</v>
          </cell>
          <cell r="B1684">
            <v>11.3</v>
          </cell>
          <cell r="C1684">
            <v>0</v>
          </cell>
          <cell r="D1684">
            <v>19.100000000000001</v>
          </cell>
          <cell r="E1684">
            <v>19.100000000000001</v>
          </cell>
          <cell r="F1684">
            <v>100</v>
          </cell>
          <cell r="G1684">
            <v>8.8000000000000007</v>
          </cell>
          <cell r="H1684">
            <v>91.2</v>
          </cell>
          <cell r="I1684">
            <v>91.2</v>
          </cell>
        </row>
        <row r="1685">
          <cell r="A1685" t="str">
            <v>Сельское хозяйство     01.1+01.2+01.3+01.4+01.5</v>
          </cell>
          <cell r="B1685">
            <v>24.9</v>
          </cell>
          <cell r="C1685">
            <v>24.8</v>
          </cell>
          <cell r="D1685">
            <v>2.7</v>
          </cell>
          <cell r="E1685">
            <v>0.1</v>
          </cell>
          <cell r="F1685">
            <v>82</v>
          </cell>
          <cell r="G1685">
            <v>68.3</v>
          </cell>
          <cell r="H1685">
            <v>129.69999999999999</v>
          </cell>
          <cell r="I1685">
            <v>31.7</v>
          </cell>
        </row>
        <row r="1686">
          <cell r="A1686" t="str">
            <v>Растениеводство          01.1+01.2+01.3</v>
          </cell>
          <cell r="B1686">
            <v>24.9</v>
          </cell>
          <cell r="C1686">
            <v>24.8</v>
          </cell>
          <cell r="D1686">
            <v>2.7</v>
          </cell>
          <cell r="E1686">
            <v>0.1</v>
          </cell>
          <cell r="F1686">
            <v>82</v>
          </cell>
          <cell r="G1686">
            <v>68.3</v>
          </cell>
          <cell r="H1686">
            <v>129.69999999999999</v>
          </cell>
          <cell r="I1686">
            <v>31.7</v>
          </cell>
        </row>
        <row r="1687">
          <cell r="A1687" t="str">
            <v>Деятельность в сфере туризма</v>
          </cell>
          <cell r="B1687">
            <v>11.3</v>
          </cell>
          <cell r="C1687">
            <v>0</v>
          </cell>
          <cell r="D1687">
            <v>19.100000000000001</v>
          </cell>
          <cell r="E1687">
            <v>19.100000000000001</v>
          </cell>
          <cell r="F1687">
            <v>100</v>
          </cell>
          <cell r="G1687">
            <v>8.8000000000000007</v>
          </cell>
          <cell r="H1687">
            <v>91.2</v>
          </cell>
          <cell r="I1687">
            <v>91.2</v>
          </cell>
        </row>
        <row r="1688">
          <cell r="A1688" t="str">
            <v>Черемисиновский район</v>
          </cell>
        </row>
        <row r="1689">
          <cell r="A1689" t="str">
            <v>Всего по обследуемым видам экономической деятельности</v>
          </cell>
          <cell r="B1689">
            <v>43.1</v>
          </cell>
          <cell r="C1689">
            <v>39.299999999999997</v>
          </cell>
          <cell r="D1689">
            <v>20</v>
          </cell>
          <cell r="E1689">
            <v>1.8</v>
          </cell>
          <cell r="F1689">
            <v>100</v>
          </cell>
          <cell r="G1689">
            <v>69.400000000000006</v>
          </cell>
          <cell r="H1689">
            <v>140.69999999999999</v>
          </cell>
          <cell r="I1689">
            <v>30.6</v>
          </cell>
        </row>
        <row r="1690">
          <cell r="A1690" t="str">
            <v>СЕЛЬСКОЕ, ЛЕСНОЕ ХОЗЯЙСТВО, ОХОТА, РЫБОЛОВСТВО И РЫБОВОДСТВО</v>
          </cell>
          <cell r="B1690">
            <v>17.3</v>
          </cell>
          <cell r="C1690">
            <v>17.3</v>
          </cell>
          <cell r="D1690">
            <v>8</v>
          </cell>
          <cell r="E1690">
            <v>2.5</v>
          </cell>
          <cell r="F1690">
            <v>100</v>
          </cell>
          <cell r="G1690">
            <v>52.6</v>
          </cell>
          <cell r="H1690">
            <v>111.3</v>
          </cell>
          <cell r="I1690">
            <v>47.4</v>
          </cell>
        </row>
        <row r="1691">
          <cell r="A1691" t="str">
            <v>Растениеводство и животноводство, охота и предоставление соответствующих услуг в этих областях</v>
          </cell>
          <cell r="B1691">
            <v>17.3</v>
          </cell>
          <cell r="C1691">
            <v>17.3</v>
          </cell>
          <cell r="D1691">
            <v>8</v>
          </cell>
          <cell r="E1691">
            <v>2.5</v>
          </cell>
          <cell r="F1691">
            <v>100</v>
          </cell>
          <cell r="G1691">
            <v>52.6</v>
          </cell>
          <cell r="H1691">
            <v>111.3</v>
          </cell>
          <cell r="I1691">
            <v>47.4</v>
          </cell>
        </row>
        <row r="1692">
          <cell r="A1692" t="str">
            <v>Выращивание однолетних культур</v>
          </cell>
          <cell r="B1692">
            <v>17.3</v>
          </cell>
          <cell r="C1692">
            <v>17.3</v>
          </cell>
          <cell r="D1692">
            <v>8</v>
          </cell>
          <cell r="E1692">
            <v>2.5</v>
          </cell>
          <cell r="F1692">
            <v>100</v>
          </cell>
          <cell r="G1692">
            <v>52.6</v>
          </cell>
          <cell r="H1692">
            <v>111.3</v>
          </cell>
          <cell r="I1692">
            <v>47.4</v>
          </cell>
        </row>
        <row r="1693">
          <cell r="A1693" t="str">
            <v>Выращивание зерновых (кроме риса), зернобобовых культур и семян масличных культур</v>
          </cell>
          <cell r="B1693">
            <v>18</v>
          </cell>
          <cell r="C1693">
            <v>18</v>
          </cell>
          <cell r="D1693">
            <v>10</v>
          </cell>
          <cell r="E1693">
            <v>3.1</v>
          </cell>
          <cell r="F1693">
            <v>100</v>
          </cell>
          <cell r="G1693">
            <v>48.8</v>
          </cell>
          <cell r="H1693">
            <v>109.8</v>
          </cell>
          <cell r="I1693">
            <v>51.2</v>
          </cell>
        </row>
        <row r="1694">
          <cell r="A1694" t="str">
            <v>Выращивание зерновых культур</v>
          </cell>
          <cell r="B1694">
            <v>18</v>
          </cell>
          <cell r="C1694">
            <v>18</v>
          </cell>
          <cell r="D1694">
            <v>10</v>
          </cell>
          <cell r="E1694">
            <v>3.1</v>
          </cell>
          <cell r="F1694">
            <v>100</v>
          </cell>
          <cell r="G1694">
            <v>48.8</v>
          </cell>
          <cell r="H1694">
            <v>109.8</v>
          </cell>
          <cell r="I1694">
            <v>51.2</v>
          </cell>
        </row>
        <row r="1695">
          <cell r="A1695" t="str">
            <v>Выращивание овощей, бахчевых, корнеплодных и клубнеплодных культур, грибов и трюфелей</v>
          </cell>
          <cell r="B1695">
            <v>14.7</v>
          </cell>
          <cell r="C1695">
            <v>14.7</v>
          </cell>
          <cell r="D1695">
            <v>0.2</v>
          </cell>
          <cell r="E1695">
            <v>0</v>
          </cell>
          <cell r="F1695">
            <v>0</v>
          </cell>
          <cell r="G1695">
            <v>66.099999999999994</v>
          </cell>
          <cell r="H1695">
            <v>116.9</v>
          </cell>
          <cell r="I1695">
            <v>33.9</v>
          </cell>
        </row>
        <row r="1696">
          <cell r="A1696" t="str">
            <v>Выращивание сахарной свеклы и семян сахарной свеклы</v>
          </cell>
          <cell r="B1696">
            <v>14.7</v>
          </cell>
          <cell r="C1696">
            <v>14.7</v>
          </cell>
          <cell r="D1696">
            <v>0.2</v>
          </cell>
          <cell r="E1696">
            <v>0</v>
          </cell>
          <cell r="F1696">
            <v>0</v>
          </cell>
          <cell r="G1696">
            <v>66.099999999999994</v>
          </cell>
          <cell r="H1696">
            <v>116.9</v>
          </cell>
          <cell r="I1696">
            <v>33.9</v>
          </cell>
        </row>
        <row r="1697">
          <cell r="A1697" t="str">
            <v>Выращивание сахарной свеклы</v>
          </cell>
          <cell r="B1697">
            <v>14.7</v>
          </cell>
          <cell r="C1697">
            <v>14.7</v>
          </cell>
          <cell r="D1697">
            <v>0.2</v>
          </cell>
          <cell r="E1697">
            <v>0</v>
          </cell>
          <cell r="F1697">
            <v>0</v>
          </cell>
          <cell r="G1697">
            <v>66.099999999999994</v>
          </cell>
          <cell r="H1697">
            <v>116.9</v>
          </cell>
          <cell r="I1697">
            <v>33.9</v>
          </cell>
        </row>
        <row r="1698">
          <cell r="A1698" t="str">
            <v>ВОДОСНАБЖЕНИЕ; ВОДООТВЕДЕНИЕ, ОРГАНИЗАЦИЯ СБОРА И УТИЛИЗАЦИИ ОТХОДОВ, ДЕЯТЕЛЬНОСТЬ ПО ЛИКВИДАЦИИ ЗАГРЯЗНЕНИЙ</v>
          </cell>
          <cell r="B1698">
            <v>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10.8</v>
          </cell>
          <cell r="H1698">
            <v>100</v>
          </cell>
          <cell r="I1698">
            <v>89.2</v>
          </cell>
        </row>
        <row r="1699">
          <cell r="A1699" t="str">
            <v>Забор, очистка и распределение воды</v>
          </cell>
          <cell r="B1699">
            <v>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10.8</v>
          </cell>
          <cell r="H1699">
            <v>100</v>
          </cell>
          <cell r="I1699">
            <v>89.2</v>
          </cell>
        </row>
        <row r="1700">
          <cell r="A1700" t="str">
            <v>Забор, очистка и распределение воды</v>
          </cell>
          <cell r="B1700">
            <v>0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  <cell r="G1700">
            <v>10.8</v>
          </cell>
          <cell r="H1700">
            <v>100</v>
          </cell>
          <cell r="I1700">
            <v>89.2</v>
          </cell>
        </row>
        <row r="1701">
          <cell r="A1701" t="str">
            <v>Забор, очистка и распределение воды</v>
          </cell>
          <cell r="B1701">
            <v>0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  <cell r="G1701">
            <v>10.8</v>
          </cell>
          <cell r="H1701">
            <v>100</v>
          </cell>
          <cell r="I1701">
            <v>89.2</v>
          </cell>
        </row>
        <row r="1702">
          <cell r="A1702" t="str">
            <v>Распределение воды для питьевых и промышленных нужд</v>
          </cell>
          <cell r="B1702">
            <v>0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10.8</v>
          </cell>
          <cell r="H1702">
            <v>100</v>
          </cell>
          <cell r="I1702">
            <v>89.2</v>
          </cell>
        </row>
        <row r="1703">
          <cell r="A1703" t="str">
            <v>ТОРГОВЛЯ ОПТОВАЯ И РОЗНИЧНАЯ; РЕМОНТ АВТОТРАНСПОРТНЫХ СРЕДСТВ И МОТОЦИКЛОВ</v>
          </cell>
          <cell r="B1703">
            <v>75.599999999999994</v>
          </cell>
          <cell r="C1703">
            <v>73</v>
          </cell>
          <cell r="D1703">
            <v>50.7</v>
          </cell>
          <cell r="E1703">
            <v>0.2</v>
          </cell>
          <cell r="F1703">
            <v>100</v>
          </cell>
          <cell r="G1703">
            <v>91.6</v>
          </cell>
          <cell r="H1703">
            <v>202.3</v>
          </cell>
          <cell r="I1703">
            <v>8.4</v>
          </cell>
        </row>
        <row r="1704">
          <cell r="A1704" t="str">
            <v>Торговля оптовая, кроме оптовой торговли автотранспортными средствами и мотоциклами</v>
          </cell>
          <cell r="B1704">
            <v>78.5</v>
          </cell>
          <cell r="C1704">
            <v>76.3</v>
          </cell>
          <cell r="D1704">
            <v>55</v>
          </cell>
          <cell r="E1704">
            <v>0</v>
          </cell>
          <cell r="F1704">
            <v>0</v>
          </cell>
          <cell r="G1704">
            <v>93.4</v>
          </cell>
          <cell r="H1704">
            <v>208.8</v>
          </cell>
          <cell r="I1704">
            <v>6.6</v>
          </cell>
        </row>
        <row r="1705">
          <cell r="A1705" t="str">
            <v>Торговля оптовая за вознаграждение или на договорной основе</v>
          </cell>
          <cell r="B1705">
            <v>78.5</v>
          </cell>
          <cell r="C1705">
            <v>76.3</v>
          </cell>
          <cell r="D1705">
            <v>55</v>
          </cell>
          <cell r="E1705">
            <v>0</v>
          </cell>
          <cell r="F1705">
            <v>0</v>
          </cell>
          <cell r="G1705">
            <v>93.4</v>
          </cell>
          <cell r="H1705">
            <v>208.8</v>
          </cell>
          <cell r="I1705">
            <v>6.6</v>
          </cell>
        </row>
        <row r="1706">
          <cell r="A1706" t="str">
            <v>Деятельность агентов по оптовой торговле сельскохозяйственным сырьем, живыми животными, текстильным сырьем и полуфабрикатами</v>
          </cell>
          <cell r="B1706">
            <v>78.5</v>
          </cell>
          <cell r="C1706">
            <v>76.3</v>
          </cell>
          <cell r="D1706">
            <v>55</v>
          </cell>
          <cell r="E1706">
            <v>0</v>
          </cell>
          <cell r="F1706">
            <v>0</v>
          </cell>
          <cell r="G1706">
            <v>93.4</v>
          </cell>
          <cell r="H1706">
            <v>208.8</v>
          </cell>
          <cell r="I1706">
            <v>6.6</v>
          </cell>
        </row>
        <row r="1707">
          <cell r="A1707" t="str">
            <v>Деятельность агентов по оптовой торговле прочим сельскохозяйственным сырьем, текстильным сырьем и полуфабрикатами</v>
          </cell>
          <cell r="B1707">
            <v>78.5</v>
          </cell>
          <cell r="C1707">
            <v>76.3</v>
          </cell>
          <cell r="D1707">
            <v>55</v>
          </cell>
          <cell r="E1707">
            <v>0</v>
          </cell>
          <cell r="F1707">
            <v>0</v>
          </cell>
          <cell r="G1707">
            <v>93.4</v>
          </cell>
          <cell r="H1707">
            <v>208.8</v>
          </cell>
          <cell r="I1707">
            <v>6.6</v>
          </cell>
        </row>
        <row r="1708">
          <cell r="A1708" t="str">
            <v>Деятельность агентов по оптовой торговле зерном</v>
          </cell>
          <cell r="B1708">
            <v>78.5</v>
          </cell>
          <cell r="C1708">
            <v>76.3</v>
          </cell>
          <cell r="D1708">
            <v>55</v>
          </cell>
          <cell r="E1708">
            <v>0</v>
          </cell>
          <cell r="F1708">
            <v>0</v>
          </cell>
          <cell r="G1708">
            <v>93.4</v>
          </cell>
          <cell r="H1708">
            <v>208.8</v>
          </cell>
          <cell r="I1708">
            <v>6.6</v>
          </cell>
        </row>
        <row r="1709">
          <cell r="A1709" t="str">
            <v>Торговля розничная, кроме торговли автотранспортными средствами и мотоциклами</v>
          </cell>
          <cell r="B1709">
            <v>26.4</v>
          </cell>
          <cell r="C1709">
            <v>16.100000000000001</v>
          </cell>
          <cell r="D1709">
            <v>2.9</v>
          </cell>
          <cell r="E1709">
            <v>2.9</v>
          </cell>
          <cell r="F1709">
            <v>100</v>
          </cell>
          <cell r="G1709">
            <v>59.8</v>
          </cell>
          <cell r="H1709">
            <v>132</v>
          </cell>
          <cell r="I1709">
            <v>40.200000000000003</v>
          </cell>
        </row>
        <row r="1710">
          <cell r="A1710" t="str">
            <v>Торговля розничная в неспециализированных магазинах</v>
          </cell>
          <cell r="B1710">
            <v>26.4</v>
          </cell>
          <cell r="C1710">
            <v>16.100000000000001</v>
          </cell>
          <cell r="D1710">
            <v>2.9</v>
          </cell>
          <cell r="E1710">
            <v>2.9</v>
          </cell>
          <cell r="F1710">
            <v>100</v>
          </cell>
          <cell r="G1710">
            <v>59.8</v>
          </cell>
          <cell r="H1710">
            <v>132</v>
          </cell>
          <cell r="I1710">
            <v>40.200000000000003</v>
          </cell>
        </row>
        <row r="1711">
          <cell r="A1711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711">
            <v>26.4</v>
          </cell>
          <cell r="C1711">
            <v>16.100000000000001</v>
          </cell>
          <cell r="D1711">
            <v>2.9</v>
          </cell>
          <cell r="E1711">
            <v>2.9</v>
          </cell>
          <cell r="F1711">
            <v>100</v>
          </cell>
          <cell r="G1711">
            <v>59.8</v>
          </cell>
          <cell r="H1711">
            <v>132</v>
          </cell>
          <cell r="I1711">
            <v>40.200000000000003</v>
          </cell>
        </row>
        <row r="1712">
          <cell r="A1712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712">
            <v>26.4</v>
          </cell>
          <cell r="C1712">
            <v>16.100000000000001</v>
          </cell>
          <cell r="D1712">
            <v>2.9</v>
          </cell>
          <cell r="E1712">
            <v>2.9</v>
          </cell>
          <cell r="F1712">
            <v>100</v>
          </cell>
          <cell r="G1712">
            <v>59.8</v>
          </cell>
          <cell r="H1712">
            <v>132</v>
          </cell>
          <cell r="I1712">
            <v>40.200000000000003</v>
          </cell>
        </row>
        <row r="1713">
          <cell r="A1713" t="str">
            <v>ДЕЯТЕЛЬНОСТЬ ПО ОПЕРАЦИЯМ С НЕДВИЖИМЫМ ИМУЩЕСТВОМ</v>
          </cell>
          <cell r="B1713">
            <v>95.1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89.1</v>
          </cell>
          <cell r="H1713">
            <v>2052.9</v>
          </cell>
          <cell r="I1713">
            <v>10.9</v>
          </cell>
        </row>
        <row r="1714">
          <cell r="A1714" t="str">
            <v>Операции с недвижимым имуществом</v>
          </cell>
          <cell r="B1714">
            <v>95.1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89.1</v>
          </cell>
          <cell r="H1714">
            <v>2052.9</v>
          </cell>
          <cell r="I1714">
            <v>10.9</v>
          </cell>
        </row>
        <row r="1715">
          <cell r="A1715" t="str">
            <v>Аренда и управление собственным или арендованным недвижимым имуществом</v>
          </cell>
          <cell r="B1715">
            <v>95.1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89.1</v>
          </cell>
          <cell r="H1715">
            <v>2052.9</v>
          </cell>
          <cell r="I1715">
            <v>10.9</v>
          </cell>
        </row>
        <row r="1716">
          <cell r="A1716" t="str">
            <v>Аренда и управление собственным или арендованным недвижимым имуществом</v>
          </cell>
          <cell r="B1716">
            <v>95.1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89.1</v>
          </cell>
          <cell r="H1716">
            <v>2052.9</v>
          </cell>
          <cell r="I1716">
            <v>10.9</v>
          </cell>
        </row>
        <row r="1717">
          <cell r="A1717" t="str">
            <v>Аренда и управление собственным или арендованным нежилым недвижимым имуществом</v>
          </cell>
          <cell r="B1717">
            <v>0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69</v>
          </cell>
          <cell r="H1717">
            <v>100</v>
          </cell>
          <cell r="I1717">
            <v>31</v>
          </cell>
        </row>
        <row r="1718">
          <cell r="A1718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718">
            <v>0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  <cell r="G1718">
            <v>10.8</v>
          </cell>
          <cell r="H1718">
            <v>100</v>
          </cell>
          <cell r="I1718">
            <v>89.2</v>
          </cell>
        </row>
        <row r="1719">
          <cell r="A1719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719">
            <v>42</v>
          </cell>
          <cell r="C1719">
            <v>41.1</v>
          </cell>
          <cell r="D1719">
            <v>20.399999999999999</v>
          </cell>
          <cell r="E1719">
            <v>1.8</v>
          </cell>
          <cell r="F1719">
            <v>100</v>
          </cell>
          <cell r="G1719">
            <v>69.099999999999994</v>
          </cell>
          <cell r="H1719">
            <v>137.1</v>
          </cell>
          <cell r="I1719">
            <v>30.9</v>
          </cell>
        </row>
        <row r="1720">
          <cell r="A1720" t="str">
            <v>Жилищно-коммунальное хозяйство</v>
          </cell>
          <cell r="B1720">
            <v>0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10.8</v>
          </cell>
          <cell r="H1720">
            <v>100</v>
          </cell>
          <cell r="I1720">
            <v>89.2</v>
          </cell>
        </row>
        <row r="1721">
          <cell r="A1721" t="str">
            <v>Платные услуги населению</v>
          </cell>
          <cell r="B1721">
            <v>93.1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87.5</v>
          </cell>
          <cell r="H1721">
            <v>1452.2</v>
          </cell>
          <cell r="I1721">
            <v>12.5</v>
          </cell>
        </row>
        <row r="1722">
          <cell r="A1722" t="str">
            <v>Промышленное производство (промышленность)</v>
          </cell>
          <cell r="B1722">
            <v>0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10.8</v>
          </cell>
          <cell r="H1722">
            <v>100</v>
          </cell>
          <cell r="I1722">
            <v>89.2</v>
          </cell>
        </row>
        <row r="1723">
          <cell r="A1723" t="str">
            <v>Сельское хозяйство     01.1+01.2+01.3+01.4+01.5</v>
          </cell>
          <cell r="B1723">
            <v>17.3</v>
          </cell>
          <cell r="C1723">
            <v>17.3</v>
          </cell>
          <cell r="D1723">
            <v>8</v>
          </cell>
          <cell r="E1723">
            <v>2.5</v>
          </cell>
          <cell r="F1723">
            <v>100</v>
          </cell>
          <cell r="G1723">
            <v>52.6</v>
          </cell>
          <cell r="H1723">
            <v>111.3</v>
          </cell>
          <cell r="I1723">
            <v>47.4</v>
          </cell>
        </row>
        <row r="1724">
          <cell r="A1724" t="str">
            <v>Растениеводство          01.1+01.2+01.3</v>
          </cell>
          <cell r="B1724">
            <v>17.3</v>
          </cell>
          <cell r="C1724">
            <v>17.3</v>
          </cell>
          <cell r="D1724">
            <v>8</v>
          </cell>
          <cell r="E1724">
            <v>2.5</v>
          </cell>
          <cell r="F1724">
            <v>100</v>
          </cell>
          <cell r="G1724">
            <v>52.6</v>
          </cell>
          <cell r="H1724">
            <v>111.3</v>
          </cell>
          <cell r="I1724">
            <v>47.4</v>
          </cell>
        </row>
        <row r="1725">
          <cell r="A1725" t="str">
            <v>Щигровский район</v>
          </cell>
        </row>
        <row r="1726">
          <cell r="A1726" t="str">
            <v>Всего по обследуемым видам экономической деятельности</v>
          </cell>
          <cell r="B1726">
            <v>13.6</v>
          </cell>
          <cell r="C1726">
            <v>13.3</v>
          </cell>
          <cell r="D1726">
            <v>3</v>
          </cell>
          <cell r="E1726">
            <v>0.9</v>
          </cell>
          <cell r="F1726">
            <v>55.5</v>
          </cell>
          <cell r="G1726">
            <v>61.8</v>
          </cell>
          <cell r="H1726">
            <v>112.2</v>
          </cell>
          <cell r="I1726">
            <v>38.200000000000003</v>
          </cell>
        </row>
        <row r="1727">
          <cell r="A1727" t="str">
            <v>СЕЛЬСКОЕ, ЛЕСНОЕ ХОЗЯЙСТВО, ОХОТА, РЫБОЛОВСТВО И РЫБОВОДСТВО</v>
          </cell>
          <cell r="B1727">
            <v>13.6</v>
          </cell>
          <cell r="C1727">
            <v>13.5</v>
          </cell>
          <cell r="D1727">
            <v>3</v>
          </cell>
          <cell r="E1727">
            <v>1</v>
          </cell>
          <cell r="F1727">
            <v>55.5</v>
          </cell>
          <cell r="G1727">
            <v>61.7</v>
          </cell>
          <cell r="H1727">
            <v>112.2</v>
          </cell>
          <cell r="I1727">
            <v>38.299999999999997</v>
          </cell>
        </row>
        <row r="1728">
          <cell r="A1728" t="str">
            <v>Растениеводство и животноводство, охота и предоставление соответствующих услуг в этих областях</v>
          </cell>
          <cell r="B1728">
            <v>13.6</v>
          </cell>
          <cell r="C1728">
            <v>13.5</v>
          </cell>
          <cell r="D1728">
            <v>3</v>
          </cell>
          <cell r="E1728">
            <v>1</v>
          </cell>
          <cell r="F1728">
            <v>55.5</v>
          </cell>
          <cell r="G1728">
            <v>61.7</v>
          </cell>
          <cell r="H1728">
            <v>112.2</v>
          </cell>
          <cell r="I1728">
            <v>38.299999999999997</v>
          </cell>
        </row>
        <row r="1729">
          <cell r="A1729" t="str">
            <v>Выращивание однолетних культур</v>
          </cell>
          <cell r="B1729">
            <v>22.4</v>
          </cell>
          <cell r="C1729">
            <v>22.2</v>
          </cell>
          <cell r="D1729">
            <v>3.5</v>
          </cell>
          <cell r="E1729">
            <v>2.1</v>
          </cell>
          <cell r="F1729">
            <v>55.5</v>
          </cell>
          <cell r="G1729">
            <v>55.3</v>
          </cell>
          <cell r="H1729">
            <v>124.3</v>
          </cell>
          <cell r="I1729">
            <v>44.7</v>
          </cell>
        </row>
        <row r="1730">
          <cell r="A1730" t="str">
            <v>Выращивание зерновых (кроме риса), зернобобовых культур и семян масличных культур</v>
          </cell>
          <cell r="B1730">
            <v>22.4</v>
          </cell>
          <cell r="C1730">
            <v>22.2</v>
          </cell>
          <cell r="D1730">
            <v>3.5</v>
          </cell>
          <cell r="E1730">
            <v>2.1</v>
          </cell>
          <cell r="F1730">
            <v>55.5</v>
          </cell>
          <cell r="G1730">
            <v>55.3</v>
          </cell>
          <cell r="H1730">
            <v>124.3</v>
          </cell>
          <cell r="I1730">
            <v>44.7</v>
          </cell>
        </row>
        <row r="1731">
          <cell r="A1731" t="str">
            <v>Выращивание зерновых культур</v>
          </cell>
          <cell r="B1731">
            <v>22.4</v>
          </cell>
          <cell r="C1731">
            <v>22.2</v>
          </cell>
          <cell r="D1731">
            <v>3.5</v>
          </cell>
          <cell r="E1731">
            <v>2.1</v>
          </cell>
          <cell r="F1731">
            <v>55.5</v>
          </cell>
          <cell r="G1731">
            <v>55.3</v>
          </cell>
          <cell r="H1731">
            <v>124.3</v>
          </cell>
          <cell r="I1731">
            <v>44.7</v>
          </cell>
        </row>
        <row r="1732">
          <cell r="A1732" t="str">
            <v>Животноводство</v>
          </cell>
          <cell r="B1732">
            <v>4.4000000000000004</v>
          </cell>
          <cell r="C1732">
            <v>4.4000000000000004</v>
          </cell>
          <cell r="D1732">
            <v>2.6</v>
          </cell>
          <cell r="E1732">
            <v>0</v>
          </cell>
          <cell r="F1732">
            <v>0</v>
          </cell>
          <cell r="G1732">
            <v>68.5</v>
          </cell>
          <cell r="H1732">
            <v>101.8</v>
          </cell>
          <cell r="I1732">
            <v>31.5</v>
          </cell>
        </row>
        <row r="1733">
          <cell r="A1733" t="str">
            <v>Разведение свиней</v>
          </cell>
          <cell r="B1733">
            <v>4.4000000000000004</v>
          </cell>
          <cell r="C1733">
            <v>4.4000000000000004</v>
          </cell>
          <cell r="D1733">
            <v>2.6</v>
          </cell>
          <cell r="E1733">
            <v>0</v>
          </cell>
          <cell r="F1733">
            <v>0</v>
          </cell>
          <cell r="G1733">
            <v>68.5</v>
          </cell>
          <cell r="H1733">
            <v>101.8</v>
          </cell>
          <cell r="I1733">
            <v>31.5</v>
          </cell>
        </row>
        <row r="1734">
          <cell r="A1734" t="str">
            <v>ВОДОСНАБЖЕНИЕ; ВОДООТВЕДЕНИЕ, ОРГАНИЗАЦИЯ СБОРА И УТИЛИЗАЦИИ ОТХОДОВ, ДЕЯТЕЛЬНОСТЬ ПО ЛИКВИДАЦИИ ЗАГРЯЗНЕНИЙ</v>
          </cell>
          <cell r="B1734">
            <v>55.2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86.2</v>
          </cell>
          <cell r="H1734">
            <v>223.4</v>
          </cell>
          <cell r="I1734">
            <v>13.8</v>
          </cell>
        </row>
        <row r="1735">
          <cell r="A1735" t="str">
            <v>Забор, очистка и распределение воды</v>
          </cell>
          <cell r="B1735">
            <v>55.2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86.2</v>
          </cell>
          <cell r="H1735">
            <v>223.4</v>
          </cell>
          <cell r="I1735">
            <v>13.8</v>
          </cell>
        </row>
        <row r="1736">
          <cell r="A1736" t="str">
            <v>Забор, очистка и распределение воды</v>
          </cell>
          <cell r="B1736">
            <v>55.2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86.2</v>
          </cell>
          <cell r="H1736">
            <v>223.4</v>
          </cell>
          <cell r="I1736">
            <v>13.8</v>
          </cell>
        </row>
        <row r="1737">
          <cell r="A1737" t="str">
            <v>Забор, очистка и распределение воды</v>
          </cell>
          <cell r="B1737">
            <v>55.2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  <cell r="G1737">
            <v>86.2</v>
          </cell>
          <cell r="H1737">
            <v>223.4</v>
          </cell>
          <cell r="I1737">
            <v>13.8</v>
          </cell>
        </row>
        <row r="1738">
          <cell r="A1738" t="str">
            <v>Распределение воды для питьевых и промышленных нужд</v>
          </cell>
          <cell r="B1738">
            <v>55.2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  <cell r="G1738">
            <v>86.2</v>
          </cell>
          <cell r="H1738">
            <v>223.4</v>
          </cell>
          <cell r="I1738">
            <v>13.8</v>
          </cell>
        </row>
        <row r="1739">
          <cell r="A1739" t="str">
            <v>ТОРГОВЛЯ ОПТОВАЯ И РОЗНИЧНАЯ; РЕМОНТ АВТОТРАНСПОРТНЫХ СРЕДСТВ И МОТОЦИКЛОВ</v>
          </cell>
          <cell r="B1739">
            <v>2</v>
          </cell>
          <cell r="C1739">
            <v>1</v>
          </cell>
          <cell r="D1739">
            <v>0.9</v>
          </cell>
          <cell r="E1739">
            <v>0</v>
          </cell>
          <cell r="F1739">
            <v>0</v>
          </cell>
          <cell r="G1739">
            <v>63</v>
          </cell>
          <cell r="H1739">
            <v>101.1</v>
          </cell>
          <cell r="I1739">
            <v>37</v>
          </cell>
        </row>
        <row r="1740">
          <cell r="A1740" t="str">
            <v>Торговля оптовая, кроме оптовой торговли автотранспортными средствами и мотоциклами</v>
          </cell>
          <cell r="B1740">
            <v>2</v>
          </cell>
          <cell r="C1740">
            <v>1</v>
          </cell>
          <cell r="D1740">
            <v>0.9</v>
          </cell>
          <cell r="E1740">
            <v>0</v>
          </cell>
          <cell r="F1740">
            <v>0</v>
          </cell>
          <cell r="G1740">
            <v>63</v>
          </cell>
          <cell r="H1740">
            <v>101.1</v>
          </cell>
          <cell r="I1740">
            <v>37</v>
          </cell>
        </row>
        <row r="1741">
          <cell r="A1741" t="str">
            <v>Торговля оптовая прочими машинами, оборудованием и принадлежностями</v>
          </cell>
          <cell r="B1741">
            <v>2</v>
          </cell>
          <cell r="C1741">
            <v>1</v>
          </cell>
          <cell r="D1741">
            <v>0.9</v>
          </cell>
          <cell r="E1741">
            <v>0</v>
          </cell>
          <cell r="F1741">
            <v>0</v>
          </cell>
          <cell r="G1741">
            <v>63</v>
          </cell>
          <cell r="H1741">
            <v>101.1</v>
          </cell>
          <cell r="I1741">
            <v>37</v>
          </cell>
        </row>
        <row r="1742">
          <cell r="A1742" t="str">
            <v>Торговля оптовая машинами, оборудованием и инструментами для сельского хозяйства</v>
          </cell>
          <cell r="B1742">
            <v>2</v>
          </cell>
          <cell r="C1742">
            <v>1</v>
          </cell>
          <cell r="D1742">
            <v>0.9</v>
          </cell>
          <cell r="E1742">
            <v>0</v>
          </cell>
          <cell r="F1742">
            <v>0</v>
          </cell>
          <cell r="G1742">
            <v>63</v>
          </cell>
          <cell r="H1742">
            <v>101.1</v>
          </cell>
          <cell r="I1742">
            <v>37</v>
          </cell>
        </row>
        <row r="1743">
          <cell r="A1743" t="str">
            <v>Торговля оптовая сельскохозяйственными и лесохозяйственными машинами, оборудованием и инструментами, включая тракторы</v>
          </cell>
          <cell r="B1743">
            <v>2</v>
          </cell>
          <cell r="C1743">
            <v>1</v>
          </cell>
          <cell r="D1743">
            <v>0.9</v>
          </cell>
          <cell r="E1743">
            <v>0</v>
          </cell>
          <cell r="F1743">
            <v>0</v>
          </cell>
          <cell r="G1743">
            <v>63</v>
          </cell>
          <cell r="H1743">
            <v>101.1</v>
          </cell>
          <cell r="I1743">
            <v>37</v>
          </cell>
        </row>
        <row r="1744">
          <cell r="A1744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1744">
            <v>55.2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86.2</v>
          </cell>
          <cell r="H1744">
            <v>223.4</v>
          </cell>
          <cell r="I1744">
            <v>13.8</v>
          </cell>
        </row>
        <row r="1745">
          <cell r="A1745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1745">
            <v>13.5</v>
          </cell>
          <cell r="C1745">
            <v>13.4</v>
          </cell>
          <cell r="D1745">
            <v>3</v>
          </cell>
          <cell r="E1745">
            <v>0.9</v>
          </cell>
          <cell r="F1745">
            <v>55.5</v>
          </cell>
          <cell r="G1745">
            <v>61.8</v>
          </cell>
          <cell r="H1745">
            <v>112</v>
          </cell>
          <cell r="I1745">
            <v>38.200000000000003</v>
          </cell>
        </row>
        <row r="1746">
          <cell r="A1746" t="str">
            <v>Жилищно-коммунальное хозяйство</v>
          </cell>
          <cell r="B1746">
            <v>55.2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  <cell r="G1746">
            <v>86.2</v>
          </cell>
          <cell r="H1746">
            <v>223.4</v>
          </cell>
          <cell r="I1746">
            <v>13.8</v>
          </cell>
        </row>
        <row r="1747">
          <cell r="A1747" t="str">
            <v>Платные услуги населению</v>
          </cell>
          <cell r="B1747">
            <v>55.2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  <cell r="G1747">
            <v>86.2</v>
          </cell>
          <cell r="H1747">
            <v>223.4</v>
          </cell>
          <cell r="I1747">
            <v>13.8</v>
          </cell>
        </row>
        <row r="1748">
          <cell r="A1748" t="str">
            <v>Промышленное производство (промышленность)</v>
          </cell>
          <cell r="B1748">
            <v>55.2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86.2</v>
          </cell>
          <cell r="H1748">
            <v>223.4</v>
          </cell>
          <cell r="I1748">
            <v>13.8</v>
          </cell>
        </row>
        <row r="1749">
          <cell r="A1749" t="str">
            <v>Сельское хозяйство     01.1+01.2+01.3+01.4+01.5</v>
          </cell>
          <cell r="B1749">
            <v>13.6</v>
          </cell>
          <cell r="C1749">
            <v>13.5</v>
          </cell>
          <cell r="D1749">
            <v>3</v>
          </cell>
          <cell r="E1749">
            <v>1</v>
          </cell>
          <cell r="F1749">
            <v>55.5</v>
          </cell>
          <cell r="G1749">
            <v>61.7</v>
          </cell>
          <cell r="H1749">
            <v>112.2</v>
          </cell>
          <cell r="I1749">
            <v>38.299999999999997</v>
          </cell>
        </row>
        <row r="1750">
          <cell r="A1750" t="str">
            <v>Растениеводство          01.1+01.2+01.3</v>
          </cell>
          <cell r="B1750">
            <v>22.4</v>
          </cell>
          <cell r="C1750">
            <v>22.2</v>
          </cell>
          <cell r="D1750">
            <v>3.5</v>
          </cell>
          <cell r="E1750">
            <v>2.1</v>
          </cell>
          <cell r="F1750">
            <v>55.5</v>
          </cell>
          <cell r="G1750">
            <v>55.3</v>
          </cell>
          <cell r="H1750">
            <v>124.3</v>
          </cell>
          <cell r="I1750">
            <v>44.7</v>
          </cell>
        </row>
        <row r="1751">
          <cell r="A1751" t="str">
            <v>Курск</v>
          </cell>
        </row>
        <row r="1752">
          <cell r="A1752" t="str">
            <v>Всего по обследуемым видам экономической деятельности</v>
          </cell>
          <cell r="B1752">
            <v>9.6</v>
          </cell>
          <cell r="C1752">
            <v>7.6</v>
          </cell>
          <cell r="D1752">
            <v>2.9</v>
          </cell>
          <cell r="E1752">
            <v>0.5</v>
          </cell>
          <cell r="F1752">
            <v>86.2</v>
          </cell>
          <cell r="G1752">
            <v>39.299999999999997</v>
          </cell>
          <cell r="H1752">
            <v>107.3</v>
          </cell>
          <cell r="I1752">
            <v>60.7</v>
          </cell>
        </row>
        <row r="1753">
          <cell r="A1753" t="str">
            <v>СЕЛЬСКОЕ, ЛЕСНОЕ ХОЗЯЙСТВО, ОХОТА, РЫБОЛОВСТВО И РЫБОВОДСТВО</v>
          </cell>
          <cell r="B1753">
            <v>59</v>
          </cell>
          <cell r="C1753">
            <v>29.2</v>
          </cell>
          <cell r="D1753">
            <v>4.3</v>
          </cell>
          <cell r="E1753">
            <v>0</v>
          </cell>
          <cell r="F1753">
            <v>0</v>
          </cell>
          <cell r="G1753">
            <v>81.7</v>
          </cell>
          <cell r="H1753">
            <v>233.1</v>
          </cell>
          <cell r="I1753">
            <v>18.3</v>
          </cell>
        </row>
        <row r="1754">
          <cell r="A1754" t="str">
            <v>Растениеводство и животноводство, охота и предоставление соответствующих услуг в этих областях</v>
          </cell>
          <cell r="B1754">
            <v>59.1</v>
          </cell>
          <cell r="C1754">
            <v>29.2</v>
          </cell>
          <cell r="D1754">
            <v>4.4000000000000004</v>
          </cell>
          <cell r="E1754">
            <v>0</v>
          </cell>
          <cell r="F1754">
            <v>0</v>
          </cell>
          <cell r="G1754">
            <v>81.900000000000006</v>
          </cell>
          <cell r="H1754">
            <v>233.9</v>
          </cell>
          <cell r="I1754">
            <v>18.100000000000001</v>
          </cell>
        </row>
        <row r="1755">
          <cell r="A1755" t="str">
            <v>Выращивание однолетних культур</v>
          </cell>
          <cell r="B1755">
            <v>62.2</v>
          </cell>
          <cell r="C1755">
            <v>30.8</v>
          </cell>
          <cell r="D1755">
            <v>4.9000000000000004</v>
          </cell>
          <cell r="E1755">
            <v>0</v>
          </cell>
          <cell r="F1755">
            <v>0</v>
          </cell>
          <cell r="G1755">
            <v>83</v>
          </cell>
          <cell r="H1755">
            <v>251.8</v>
          </cell>
          <cell r="I1755">
            <v>17</v>
          </cell>
        </row>
        <row r="1756">
          <cell r="A1756" t="str">
            <v>Выращивание зерновых (кроме риса), зернобобовых культур и семян масличных культур</v>
          </cell>
          <cell r="B1756">
            <v>0</v>
          </cell>
          <cell r="C1756">
            <v>0</v>
          </cell>
          <cell r="D1756">
            <v>74.8</v>
          </cell>
          <cell r="E1756">
            <v>0</v>
          </cell>
          <cell r="F1756">
            <v>0</v>
          </cell>
          <cell r="G1756">
            <v>31.6</v>
          </cell>
          <cell r="H1756">
            <v>25.2</v>
          </cell>
          <cell r="I1756">
            <v>68.400000000000006</v>
          </cell>
        </row>
        <row r="1757">
          <cell r="A1757" t="str">
            <v>Выращивание зерновых культур</v>
          </cell>
          <cell r="B1757">
            <v>0</v>
          </cell>
          <cell r="C1757">
            <v>0</v>
          </cell>
          <cell r="D1757">
            <v>74.8</v>
          </cell>
          <cell r="E1757">
            <v>0</v>
          </cell>
          <cell r="F1757">
            <v>0</v>
          </cell>
          <cell r="G1757">
            <v>31.6</v>
          </cell>
          <cell r="H1757">
            <v>25.2</v>
          </cell>
          <cell r="I1757">
            <v>68.400000000000006</v>
          </cell>
        </row>
        <row r="1758">
          <cell r="A1758" t="str">
            <v>Выращивание овощей, бахчевых, корнеплодных и клубнеплодных культур, грибов и трюфелей</v>
          </cell>
          <cell r="B1758">
            <v>62.2</v>
          </cell>
          <cell r="C1758">
            <v>30.8</v>
          </cell>
          <cell r="D1758">
            <v>4.8</v>
          </cell>
          <cell r="E1758">
            <v>0</v>
          </cell>
          <cell r="F1758">
            <v>0</v>
          </cell>
          <cell r="G1758">
            <v>83</v>
          </cell>
          <cell r="H1758">
            <v>252.1</v>
          </cell>
          <cell r="I1758">
            <v>17</v>
          </cell>
        </row>
        <row r="1759">
          <cell r="A1759" t="str">
            <v>Выращивание сахарной свеклы и семян сахарной свеклы</v>
          </cell>
          <cell r="B1759">
            <v>62.2</v>
          </cell>
          <cell r="C1759">
            <v>30.8</v>
          </cell>
          <cell r="D1759">
            <v>4.8</v>
          </cell>
          <cell r="E1759">
            <v>0</v>
          </cell>
          <cell r="F1759">
            <v>0</v>
          </cell>
          <cell r="G1759">
            <v>83</v>
          </cell>
          <cell r="H1759">
            <v>252.1</v>
          </cell>
          <cell r="I1759">
            <v>17</v>
          </cell>
        </row>
        <row r="1760">
          <cell r="A1760" t="str">
            <v>Выращивание сахарной свеклы</v>
          </cell>
          <cell r="B1760">
            <v>62.2</v>
          </cell>
          <cell r="C1760">
            <v>30.8</v>
          </cell>
          <cell r="D1760">
            <v>4.8</v>
          </cell>
          <cell r="E1760">
            <v>0</v>
          </cell>
          <cell r="F1760">
            <v>0</v>
          </cell>
          <cell r="G1760">
            <v>83</v>
          </cell>
          <cell r="H1760">
            <v>252.1</v>
          </cell>
          <cell r="I1760">
            <v>17</v>
          </cell>
        </row>
        <row r="1761">
          <cell r="A1761" t="str">
            <v>Животноводство</v>
          </cell>
          <cell r="B1761">
            <v>0.9</v>
          </cell>
          <cell r="C1761">
            <v>0.9</v>
          </cell>
          <cell r="D1761">
            <v>0.8</v>
          </cell>
          <cell r="E1761">
            <v>0</v>
          </cell>
          <cell r="F1761">
            <v>0</v>
          </cell>
          <cell r="G1761">
            <v>70.2</v>
          </cell>
          <cell r="H1761">
            <v>100.1</v>
          </cell>
          <cell r="I1761">
            <v>29.8</v>
          </cell>
        </row>
        <row r="1762">
          <cell r="A1762" t="str">
            <v>Разведение молочного крупного рогатого скота, производство сырого молока</v>
          </cell>
          <cell r="B1762">
            <v>0.9</v>
          </cell>
          <cell r="C1762">
            <v>0.9</v>
          </cell>
          <cell r="D1762">
            <v>0.8</v>
          </cell>
          <cell r="E1762">
            <v>0</v>
          </cell>
          <cell r="F1762">
            <v>0</v>
          </cell>
          <cell r="G1762">
            <v>70.2</v>
          </cell>
          <cell r="H1762">
            <v>100.1</v>
          </cell>
          <cell r="I1762">
            <v>29.8</v>
          </cell>
        </row>
        <row r="1763">
          <cell r="A1763" t="str">
            <v>Деятельность вспомогательная в области производства сельскохозяйственных культур и послеуборочной обработки сельхозпродукции</v>
          </cell>
          <cell r="B1763">
            <v>0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  <cell r="G1763">
            <v>15.4</v>
          </cell>
          <cell r="H1763">
            <v>100</v>
          </cell>
          <cell r="I1763">
            <v>84.6</v>
          </cell>
        </row>
        <row r="1764">
          <cell r="A1764" t="str">
            <v>Предоставление услуг в области растениеводства</v>
          </cell>
          <cell r="B1764">
            <v>0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15.4</v>
          </cell>
          <cell r="H1764">
            <v>100</v>
          </cell>
          <cell r="I1764">
            <v>84.6</v>
          </cell>
        </row>
        <row r="1765">
          <cell r="A1765" t="str">
            <v>Рыболовство и рыбоводство</v>
          </cell>
          <cell r="B1765">
            <v>0.1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  <cell r="G1765">
            <v>16.2</v>
          </cell>
          <cell r="H1765">
            <v>100.1</v>
          </cell>
          <cell r="I1765">
            <v>83.8</v>
          </cell>
        </row>
        <row r="1766">
          <cell r="A1766" t="str">
            <v>Рыбоводство</v>
          </cell>
          <cell r="B1766">
            <v>0.1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  <cell r="G1766">
            <v>16.2</v>
          </cell>
          <cell r="H1766">
            <v>100.1</v>
          </cell>
          <cell r="I1766">
            <v>83.8</v>
          </cell>
        </row>
        <row r="1767">
          <cell r="A1767" t="str">
            <v>Рыбоводство морское</v>
          </cell>
          <cell r="B1767">
            <v>0.1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  <cell r="G1767">
            <v>16.2</v>
          </cell>
          <cell r="H1767">
            <v>100.1</v>
          </cell>
          <cell r="I1767">
            <v>83.8</v>
          </cell>
        </row>
        <row r="1768">
          <cell r="A1768" t="str">
            <v>Воспроизводство морских биоресурсов искусственное</v>
          </cell>
          <cell r="B1768">
            <v>0.1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  <cell r="G1768">
            <v>16.2</v>
          </cell>
          <cell r="H1768">
            <v>100.1</v>
          </cell>
          <cell r="I1768">
            <v>83.8</v>
          </cell>
        </row>
        <row r="1769">
          <cell r="A1769" t="str">
            <v>ОБРАБАТЫВАЮЩИЕ ПРОИЗВОДСТВА</v>
          </cell>
          <cell r="B1769">
            <v>12</v>
          </cell>
          <cell r="C1769">
            <v>11.6</v>
          </cell>
          <cell r="D1769">
            <v>1</v>
          </cell>
          <cell r="E1769">
            <v>0.3</v>
          </cell>
          <cell r="F1769">
            <v>98.7</v>
          </cell>
          <cell r="G1769">
            <v>54.7</v>
          </cell>
          <cell r="H1769">
            <v>112.4</v>
          </cell>
          <cell r="I1769">
            <v>45.3</v>
          </cell>
        </row>
        <row r="1770">
          <cell r="A1770" t="str">
            <v>Производство пищевых продуктов</v>
          </cell>
          <cell r="B1770">
            <v>4.0999999999999996</v>
          </cell>
          <cell r="C1770">
            <v>3.4</v>
          </cell>
          <cell r="D1770">
            <v>0.4</v>
          </cell>
          <cell r="E1770">
            <v>0.1</v>
          </cell>
          <cell r="F1770">
            <v>94.8</v>
          </cell>
          <cell r="G1770">
            <v>59</v>
          </cell>
          <cell r="H1770">
            <v>103.8</v>
          </cell>
          <cell r="I1770">
            <v>41</v>
          </cell>
        </row>
        <row r="1771">
          <cell r="A1771" t="str">
            <v>Переработка и консервирование мяса и мясной пищевой продукции</v>
          </cell>
          <cell r="B1771">
            <v>4.9000000000000004</v>
          </cell>
          <cell r="C1771">
            <v>4.9000000000000004</v>
          </cell>
          <cell r="D1771">
            <v>0</v>
          </cell>
          <cell r="E1771">
            <v>0</v>
          </cell>
          <cell r="F1771">
            <v>0</v>
          </cell>
          <cell r="G1771">
            <v>47.3</v>
          </cell>
          <cell r="H1771">
            <v>105.1</v>
          </cell>
          <cell r="I1771">
            <v>52.7</v>
          </cell>
        </row>
        <row r="1772">
          <cell r="A1772" t="str">
            <v>Производство продукции из мяса убойных животных и мяса птицы</v>
          </cell>
          <cell r="B1772">
            <v>4.9000000000000004</v>
          </cell>
          <cell r="C1772">
            <v>4.9000000000000004</v>
          </cell>
          <cell r="D1772">
            <v>0</v>
          </cell>
          <cell r="E1772">
            <v>0</v>
          </cell>
          <cell r="F1772">
            <v>0</v>
          </cell>
          <cell r="G1772">
            <v>47.3</v>
          </cell>
          <cell r="H1772">
            <v>105.1</v>
          </cell>
          <cell r="I1772">
            <v>52.7</v>
          </cell>
        </row>
        <row r="1773">
          <cell r="A1773" t="str">
            <v>Производство колбасных изделий</v>
          </cell>
          <cell r="B1773">
            <v>4.9000000000000004</v>
          </cell>
          <cell r="C1773">
            <v>4.9000000000000004</v>
          </cell>
          <cell r="D1773">
            <v>0</v>
          </cell>
          <cell r="E1773">
            <v>0</v>
          </cell>
          <cell r="F1773">
            <v>0</v>
          </cell>
          <cell r="G1773">
            <v>47.3</v>
          </cell>
          <cell r="H1773">
            <v>105.1</v>
          </cell>
          <cell r="I1773">
            <v>52.7</v>
          </cell>
        </row>
        <row r="1774">
          <cell r="A1774" t="str">
            <v>Производство молочной продукции</v>
          </cell>
          <cell r="B1774">
            <v>13</v>
          </cell>
          <cell r="C1774">
            <v>13</v>
          </cell>
          <cell r="D1774">
            <v>0.1</v>
          </cell>
          <cell r="E1774">
            <v>0.1</v>
          </cell>
          <cell r="F1774">
            <v>0</v>
          </cell>
          <cell r="G1774">
            <v>73.400000000000006</v>
          </cell>
          <cell r="H1774">
            <v>114.8</v>
          </cell>
          <cell r="I1774">
            <v>26.6</v>
          </cell>
        </row>
        <row r="1775">
          <cell r="A1775" t="str">
            <v>Производство молока (кроме сырого) и молочной продукции</v>
          </cell>
          <cell r="B1775">
            <v>11</v>
          </cell>
          <cell r="C1775">
            <v>11</v>
          </cell>
          <cell r="D1775">
            <v>0</v>
          </cell>
          <cell r="E1775">
            <v>0</v>
          </cell>
          <cell r="F1775">
            <v>0</v>
          </cell>
          <cell r="G1775">
            <v>80.5</v>
          </cell>
          <cell r="H1775">
            <v>112.3</v>
          </cell>
          <cell r="I1775">
            <v>19.5</v>
          </cell>
        </row>
        <row r="1776">
          <cell r="A1776" t="str">
            <v>Производство питьевого молока и питьевых сливок</v>
          </cell>
          <cell r="B1776">
            <v>11</v>
          </cell>
          <cell r="C1776">
            <v>11</v>
          </cell>
          <cell r="D1776">
            <v>0</v>
          </cell>
          <cell r="E1776">
            <v>0</v>
          </cell>
          <cell r="F1776">
            <v>0</v>
          </cell>
          <cell r="G1776">
            <v>80.5</v>
          </cell>
          <cell r="H1776">
            <v>112.3</v>
          </cell>
          <cell r="I1776">
            <v>19.5</v>
          </cell>
        </row>
        <row r="1777">
          <cell r="A1777" t="str">
            <v>Производство мороженого</v>
          </cell>
          <cell r="B1777">
            <v>21.8</v>
          </cell>
          <cell r="C1777">
            <v>21.8</v>
          </cell>
          <cell r="D1777">
            <v>0.6</v>
          </cell>
          <cell r="E1777">
            <v>0.6</v>
          </cell>
          <cell r="F1777">
            <v>0</v>
          </cell>
          <cell r="G1777">
            <v>42.4</v>
          </cell>
          <cell r="H1777">
            <v>127.1</v>
          </cell>
          <cell r="I1777">
            <v>57.6</v>
          </cell>
        </row>
        <row r="1778">
          <cell r="A1778" t="str">
            <v>Производство продуктов мукомольной и крупяной промышленности, крахмала и крахмалосодержащих продуктов</v>
          </cell>
          <cell r="B1778">
            <v>6.2</v>
          </cell>
          <cell r="C1778">
            <v>6.2</v>
          </cell>
          <cell r="D1778">
            <v>0.9</v>
          </cell>
          <cell r="E1778">
            <v>0.9</v>
          </cell>
          <cell r="F1778">
            <v>100</v>
          </cell>
          <cell r="G1778">
            <v>40.4</v>
          </cell>
          <cell r="H1778">
            <v>105.7</v>
          </cell>
          <cell r="I1778">
            <v>59.6</v>
          </cell>
        </row>
        <row r="1779">
          <cell r="A1779" t="str">
            <v>Производство продуктов мукомольной и крупяной промышленности</v>
          </cell>
          <cell r="B1779">
            <v>6.2</v>
          </cell>
          <cell r="C1779">
            <v>6.2</v>
          </cell>
          <cell r="D1779">
            <v>0.9</v>
          </cell>
          <cell r="E1779">
            <v>0.9</v>
          </cell>
          <cell r="F1779">
            <v>100</v>
          </cell>
          <cell r="G1779">
            <v>40.4</v>
          </cell>
          <cell r="H1779">
            <v>105.7</v>
          </cell>
          <cell r="I1779">
            <v>59.6</v>
          </cell>
        </row>
        <row r="1780">
          <cell r="A1780" t="str">
            <v>Производство муки из зерновых культур</v>
          </cell>
          <cell r="B1780">
            <v>6.2</v>
          </cell>
          <cell r="C1780">
            <v>6.2</v>
          </cell>
          <cell r="D1780">
            <v>0.9</v>
          </cell>
          <cell r="E1780">
            <v>0.9</v>
          </cell>
          <cell r="F1780">
            <v>100</v>
          </cell>
          <cell r="G1780">
            <v>40.4</v>
          </cell>
          <cell r="H1780">
            <v>105.7</v>
          </cell>
          <cell r="I1780">
            <v>59.6</v>
          </cell>
        </row>
        <row r="1781">
          <cell r="A1781" t="str">
            <v>Производство хлебобулочных и мучных кондитерских изделий</v>
          </cell>
          <cell r="B1781">
            <v>3.6</v>
          </cell>
          <cell r="C1781">
            <v>3.6</v>
          </cell>
          <cell r="D1781">
            <v>1.1000000000000001</v>
          </cell>
          <cell r="E1781">
            <v>0.4</v>
          </cell>
          <cell r="F1781">
            <v>100</v>
          </cell>
          <cell r="G1781">
            <v>33.1</v>
          </cell>
          <cell r="H1781">
            <v>102.5</v>
          </cell>
          <cell r="I1781">
            <v>66.900000000000006</v>
          </cell>
        </row>
        <row r="1782">
          <cell r="A1782" t="str">
            <v>Производство хлеба и мучных кондитерских изделий, тортов и пирожных недлительного хранения</v>
          </cell>
          <cell r="B1782">
            <v>3.6</v>
          </cell>
          <cell r="C1782">
            <v>3.6</v>
          </cell>
          <cell r="D1782">
            <v>1.1000000000000001</v>
          </cell>
          <cell r="E1782">
            <v>0.4</v>
          </cell>
          <cell r="F1782">
            <v>100</v>
          </cell>
          <cell r="G1782">
            <v>33.1</v>
          </cell>
          <cell r="H1782">
            <v>102.5</v>
          </cell>
          <cell r="I1782">
            <v>66.900000000000006</v>
          </cell>
        </row>
        <row r="1783">
          <cell r="A1783" t="str">
            <v>Производство прочих пищевых продуктов</v>
          </cell>
          <cell r="B1783">
            <v>3.5</v>
          </cell>
          <cell r="C1783">
            <v>2.8</v>
          </cell>
          <cell r="D1783">
            <v>0.3</v>
          </cell>
          <cell r="E1783">
            <v>0.1</v>
          </cell>
          <cell r="F1783">
            <v>96.7</v>
          </cell>
          <cell r="G1783">
            <v>60.8</v>
          </cell>
          <cell r="H1783">
            <v>103.3</v>
          </cell>
          <cell r="I1783">
            <v>39.200000000000003</v>
          </cell>
        </row>
        <row r="1784">
          <cell r="A1784" t="str">
            <v>Производство сахара</v>
          </cell>
          <cell r="B1784">
            <v>12.8</v>
          </cell>
          <cell r="C1784">
            <v>9.9</v>
          </cell>
          <cell r="D1784">
            <v>1</v>
          </cell>
          <cell r="E1784">
            <v>0</v>
          </cell>
          <cell r="F1784">
            <v>0</v>
          </cell>
          <cell r="G1784">
            <v>83.4</v>
          </cell>
          <cell r="H1784">
            <v>113.5</v>
          </cell>
          <cell r="I1784">
            <v>16.600000000000001</v>
          </cell>
        </row>
        <row r="1785">
          <cell r="A1785" t="str">
            <v>Производство какао, шоколада и сахаристых кондитерских изделий</v>
          </cell>
          <cell r="B1785">
            <v>0.4</v>
          </cell>
          <cell r="C1785">
            <v>0.4</v>
          </cell>
          <cell r="D1785">
            <v>0.1</v>
          </cell>
          <cell r="E1785">
            <v>0.1</v>
          </cell>
          <cell r="F1785">
            <v>96.7</v>
          </cell>
          <cell r="G1785">
            <v>53.2</v>
          </cell>
          <cell r="H1785">
            <v>100.3</v>
          </cell>
          <cell r="I1785">
            <v>46.8</v>
          </cell>
        </row>
        <row r="1786">
          <cell r="A1786" t="str">
            <v>Производство шоколада и сахаристых кондитерских изделий</v>
          </cell>
          <cell r="B1786">
            <v>0.4</v>
          </cell>
          <cell r="C1786">
            <v>0.4</v>
          </cell>
          <cell r="D1786">
            <v>0.1</v>
          </cell>
          <cell r="E1786">
            <v>0.1</v>
          </cell>
          <cell r="F1786">
            <v>96.7</v>
          </cell>
          <cell r="G1786">
            <v>53.2</v>
          </cell>
          <cell r="H1786">
            <v>100.3</v>
          </cell>
          <cell r="I1786">
            <v>46.8</v>
          </cell>
        </row>
        <row r="1787">
          <cell r="A1787" t="str">
            <v>Производство текстильных изделий</v>
          </cell>
          <cell r="B1787">
            <v>19.899999999999999</v>
          </cell>
          <cell r="C1787">
            <v>19.899999999999999</v>
          </cell>
          <cell r="D1787">
            <v>13</v>
          </cell>
          <cell r="E1787">
            <v>0.5</v>
          </cell>
          <cell r="F1787">
            <v>100</v>
          </cell>
          <cell r="G1787">
            <v>60.3</v>
          </cell>
          <cell r="H1787">
            <v>108.6</v>
          </cell>
          <cell r="I1787">
            <v>39.700000000000003</v>
          </cell>
        </row>
        <row r="1788">
          <cell r="A1788" t="str">
            <v>Подготовка и прядение текстильных волокон</v>
          </cell>
          <cell r="B1788">
            <v>18.7</v>
          </cell>
          <cell r="C1788">
            <v>18.7</v>
          </cell>
          <cell r="D1788">
            <v>63.8</v>
          </cell>
          <cell r="E1788">
            <v>2.6</v>
          </cell>
          <cell r="F1788">
            <v>100</v>
          </cell>
          <cell r="G1788">
            <v>46.5</v>
          </cell>
          <cell r="H1788">
            <v>44.5</v>
          </cell>
          <cell r="I1788">
            <v>53.5</v>
          </cell>
        </row>
        <row r="1789">
          <cell r="A1789" t="str">
            <v>Подготовка и прядение текстильных волокон</v>
          </cell>
          <cell r="B1789">
            <v>18.7</v>
          </cell>
          <cell r="C1789">
            <v>18.7</v>
          </cell>
          <cell r="D1789">
            <v>63.8</v>
          </cell>
          <cell r="E1789">
            <v>2.6</v>
          </cell>
          <cell r="F1789">
            <v>100</v>
          </cell>
          <cell r="G1789">
            <v>46.5</v>
          </cell>
          <cell r="H1789">
            <v>44.5</v>
          </cell>
          <cell r="I1789">
            <v>53.5</v>
          </cell>
        </row>
        <row r="1790">
          <cell r="A1790" t="str">
            <v>Изготовление натуральных шелковых, искусственных и синтетических волокон</v>
          </cell>
          <cell r="B1790">
            <v>18.7</v>
          </cell>
          <cell r="C1790">
            <v>18.7</v>
          </cell>
          <cell r="D1790">
            <v>63.8</v>
          </cell>
          <cell r="E1790">
            <v>2.6</v>
          </cell>
          <cell r="F1790">
            <v>100</v>
          </cell>
          <cell r="G1790">
            <v>46.5</v>
          </cell>
          <cell r="H1790">
            <v>44.5</v>
          </cell>
          <cell r="I1790">
            <v>53.5</v>
          </cell>
        </row>
        <row r="1791">
          <cell r="A1791" t="str">
            <v>Производство прочих текстильных изделий</v>
          </cell>
          <cell r="B1791">
            <v>20</v>
          </cell>
          <cell r="C1791">
            <v>20</v>
          </cell>
          <cell r="D1791">
            <v>0</v>
          </cell>
          <cell r="E1791">
            <v>0</v>
          </cell>
          <cell r="F1791">
            <v>100</v>
          </cell>
          <cell r="G1791">
            <v>61.5</v>
          </cell>
          <cell r="H1791">
            <v>125</v>
          </cell>
          <cell r="I1791">
            <v>38.5</v>
          </cell>
        </row>
        <row r="1792">
          <cell r="A1792" t="str">
            <v>Производство готовых текстильных изделий, кроме одежды</v>
          </cell>
          <cell r="B1792">
            <v>8.6999999999999993</v>
          </cell>
          <cell r="C1792">
            <v>8.6999999999999993</v>
          </cell>
          <cell r="D1792">
            <v>0</v>
          </cell>
          <cell r="E1792">
            <v>0</v>
          </cell>
          <cell r="F1792">
            <v>0</v>
          </cell>
          <cell r="G1792">
            <v>27.7</v>
          </cell>
          <cell r="H1792">
            <v>109.5</v>
          </cell>
          <cell r="I1792">
            <v>72.3</v>
          </cell>
        </row>
        <row r="1793">
          <cell r="A1793" t="str">
            <v>Производство прочих текстильных изделий, не включенных в другие группировки</v>
          </cell>
          <cell r="B1793">
            <v>21</v>
          </cell>
          <cell r="C1793">
            <v>21</v>
          </cell>
          <cell r="D1793">
            <v>0</v>
          </cell>
          <cell r="E1793">
            <v>0</v>
          </cell>
          <cell r="F1793">
            <v>100</v>
          </cell>
          <cell r="G1793">
            <v>64.599999999999994</v>
          </cell>
          <cell r="H1793">
            <v>126.6</v>
          </cell>
          <cell r="I1793">
            <v>35.4</v>
          </cell>
        </row>
        <row r="1794">
          <cell r="A1794" t="str">
            <v>Производство текстильных изделий различного назначения, не включенных в другие группировки</v>
          </cell>
          <cell r="B1794">
            <v>21</v>
          </cell>
          <cell r="C1794">
            <v>21</v>
          </cell>
          <cell r="D1794">
            <v>0</v>
          </cell>
          <cell r="E1794">
            <v>0</v>
          </cell>
          <cell r="F1794">
            <v>100</v>
          </cell>
          <cell r="G1794">
            <v>64.599999999999994</v>
          </cell>
          <cell r="H1794">
            <v>126.6</v>
          </cell>
          <cell r="I1794">
            <v>35.4</v>
          </cell>
        </row>
        <row r="1795">
          <cell r="A1795" t="str">
            <v>Производство кожи и изделий из кожи</v>
          </cell>
          <cell r="B1795">
            <v>0.8</v>
          </cell>
          <cell r="C1795">
            <v>0.8</v>
          </cell>
          <cell r="D1795">
            <v>0.7</v>
          </cell>
          <cell r="E1795">
            <v>0</v>
          </cell>
          <cell r="F1795">
            <v>0</v>
          </cell>
          <cell r="G1795">
            <v>56.2</v>
          </cell>
          <cell r="H1795">
            <v>100</v>
          </cell>
          <cell r="I1795">
            <v>43.8</v>
          </cell>
        </row>
        <row r="1796">
          <cell r="A1796" t="str">
            <v>Производство обуви</v>
          </cell>
          <cell r="B1796">
            <v>0.8</v>
          </cell>
          <cell r="C1796">
            <v>0.8</v>
          </cell>
          <cell r="D1796">
            <v>0.7</v>
          </cell>
          <cell r="E1796">
            <v>0</v>
          </cell>
          <cell r="F1796">
            <v>0</v>
          </cell>
          <cell r="G1796">
            <v>56.2</v>
          </cell>
          <cell r="H1796">
            <v>100</v>
          </cell>
          <cell r="I1796">
            <v>43.8</v>
          </cell>
        </row>
        <row r="1797">
          <cell r="A1797" t="str">
            <v>Производство обуви</v>
          </cell>
          <cell r="B1797">
            <v>0.8</v>
          </cell>
          <cell r="C1797">
            <v>0.8</v>
          </cell>
          <cell r="D1797">
            <v>0.7</v>
          </cell>
          <cell r="E1797">
            <v>0</v>
          </cell>
          <cell r="F1797">
            <v>0</v>
          </cell>
          <cell r="G1797">
            <v>56.2</v>
          </cell>
          <cell r="H1797">
            <v>100</v>
          </cell>
          <cell r="I1797">
            <v>43.8</v>
          </cell>
        </row>
        <row r="1798">
          <cell r="A1798" t="str">
            <v>Производство бумаги и бумажных изделий</v>
          </cell>
          <cell r="B1798">
            <v>100</v>
          </cell>
          <cell r="C1798">
            <v>100</v>
          </cell>
          <cell r="D1798">
            <v>0</v>
          </cell>
          <cell r="E1798">
            <v>0</v>
          </cell>
          <cell r="F1798">
            <v>0</v>
          </cell>
          <cell r="G1798">
            <v>95.2</v>
          </cell>
          <cell r="H1798">
            <v>0</v>
          </cell>
          <cell r="I1798">
            <v>4.8</v>
          </cell>
        </row>
        <row r="1799">
          <cell r="A1799" t="str">
            <v>Производство изделий из бумаги и картона</v>
          </cell>
          <cell r="B1799">
            <v>100</v>
          </cell>
          <cell r="C1799">
            <v>100</v>
          </cell>
          <cell r="D1799">
            <v>0</v>
          </cell>
          <cell r="E1799">
            <v>0</v>
          </cell>
          <cell r="F1799">
            <v>0</v>
          </cell>
          <cell r="G1799">
            <v>95.2</v>
          </cell>
          <cell r="H1799">
            <v>0</v>
          </cell>
          <cell r="I1799">
            <v>4.8</v>
          </cell>
        </row>
        <row r="1800">
          <cell r="A1800" t="str">
            <v>Производство прочих изделий из бумаги и картона</v>
          </cell>
          <cell r="B1800">
            <v>100</v>
          </cell>
          <cell r="C1800">
            <v>100</v>
          </cell>
          <cell r="D1800">
            <v>0</v>
          </cell>
          <cell r="E1800">
            <v>0</v>
          </cell>
          <cell r="F1800">
            <v>0</v>
          </cell>
          <cell r="G1800">
            <v>95.2</v>
          </cell>
          <cell r="H1800">
            <v>0</v>
          </cell>
          <cell r="I1800">
            <v>4.8</v>
          </cell>
        </row>
        <row r="1801">
          <cell r="A1801" t="str">
            <v>Производство химических веществ и химических продуктов</v>
          </cell>
          <cell r="B1801">
            <v>37.299999999999997</v>
          </cell>
          <cell r="C1801">
            <v>37.299999999999997</v>
          </cell>
          <cell r="D1801">
            <v>0.3</v>
          </cell>
          <cell r="E1801">
            <v>0.1</v>
          </cell>
          <cell r="F1801">
            <v>95.7</v>
          </cell>
          <cell r="G1801">
            <v>75.5</v>
          </cell>
          <cell r="H1801">
            <v>159.1</v>
          </cell>
          <cell r="I1801">
            <v>24.5</v>
          </cell>
        </row>
        <row r="1802">
          <cell r="A1802" t="str">
            <v>Производство химических волокон</v>
          </cell>
          <cell r="B1802">
            <v>37.299999999999997</v>
          </cell>
          <cell r="C1802">
            <v>37.299999999999997</v>
          </cell>
          <cell r="D1802">
            <v>0.3</v>
          </cell>
          <cell r="E1802">
            <v>0.1</v>
          </cell>
          <cell r="F1802">
            <v>95.7</v>
          </cell>
          <cell r="G1802">
            <v>75.5</v>
          </cell>
          <cell r="H1802">
            <v>159.1</v>
          </cell>
          <cell r="I1802">
            <v>24.5</v>
          </cell>
        </row>
        <row r="1803">
          <cell r="A1803" t="str">
            <v>Производство химических волокон</v>
          </cell>
          <cell r="B1803">
            <v>37.299999999999997</v>
          </cell>
          <cell r="C1803">
            <v>37.299999999999997</v>
          </cell>
          <cell r="D1803">
            <v>0.3</v>
          </cell>
          <cell r="E1803">
            <v>0.1</v>
          </cell>
          <cell r="F1803">
            <v>95.7</v>
          </cell>
          <cell r="G1803">
            <v>75.5</v>
          </cell>
          <cell r="H1803">
            <v>159.1</v>
          </cell>
          <cell r="I1803">
            <v>24.5</v>
          </cell>
        </row>
        <row r="1804">
          <cell r="A1804" t="str">
            <v>Производство лекарственных средств и материалов, применяемых в медицинских целях</v>
          </cell>
          <cell r="B1804">
            <v>13.5</v>
          </cell>
          <cell r="C1804">
            <v>13.5</v>
          </cell>
          <cell r="D1804">
            <v>0.6</v>
          </cell>
          <cell r="E1804">
            <v>0.5</v>
          </cell>
          <cell r="F1804">
            <v>100</v>
          </cell>
          <cell r="G1804">
            <v>53</v>
          </cell>
          <cell r="H1804">
            <v>114.9</v>
          </cell>
          <cell r="I1804">
            <v>47</v>
          </cell>
        </row>
        <row r="1805">
          <cell r="A1805" t="str">
            <v>Производство лекарственных препаратов и материалов, применяемых в медицинских целях</v>
          </cell>
          <cell r="B1805">
            <v>13.5</v>
          </cell>
          <cell r="C1805">
            <v>13.5</v>
          </cell>
          <cell r="D1805">
            <v>0.6</v>
          </cell>
          <cell r="E1805">
            <v>0.5</v>
          </cell>
          <cell r="F1805">
            <v>100</v>
          </cell>
          <cell r="G1805">
            <v>53</v>
          </cell>
          <cell r="H1805">
            <v>114.9</v>
          </cell>
          <cell r="I1805">
            <v>47</v>
          </cell>
        </row>
        <row r="1806">
          <cell r="A1806" t="str">
            <v>Производство лекарственных препаратов и материалов, применяемых в медицинских целях</v>
          </cell>
          <cell r="B1806">
            <v>13.5</v>
          </cell>
          <cell r="C1806">
            <v>13.5</v>
          </cell>
          <cell r="D1806">
            <v>0.6</v>
          </cell>
          <cell r="E1806">
            <v>0.5</v>
          </cell>
          <cell r="F1806">
            <v>100</v>
          </cell>
          <cell r="G1806">
            <v>53</v>
          </cell>
          <cell r="H1806">
            <v>114.9</v>
          </cell>
          <cell r="I1806">
            <v>47</v>
          </cell>
        </row>
        <row r="1807">
          <cell r="A1807" t="str">
            <v>Производство лекарственных препаратов</v>
          </cell>
          <cell r="B1807">
            <v>16.8</v>
          </cell>
          <cell r="C1807">
            <v>16.8</v>
          </cell>
          <cell r="D1807">
            <v>0.7</v>
          </cell>
          <cell r="E1807">
            <v>0.7</v>
          </cell>
          <cell r="F1807">
            <v>100</v>
          </cell>
          <cell r="G1807">
            <v>54.6</v>
          </cell>
          <cell r="H1807">
            <v>119.3</v>
          </cell>
          <cell r="I1807">
            <v>45.4</v>
          </cell>
        </row>
        <row r="1808">
          <cell r="A1808" t="str">
            <v>Производство материалов, применяемых в медицинских целях</v>
          </cell>
          <cell r="B1808">
            <v>0.4</v>
          </cell>
          <cell r="C1808">
            <v>0.4</v>
          </cell>
          <cell r="D1808">
            <v>0.1</v>
          </cell>
          <cell r="E1808">
            <v>0.1</v>
          </cell>
          <cell r="F1808">
            <v>100</v>
          </cell>
          <cell r="G1808">
            <v>46.7</v>
          </cell>
          <cell r="H1808">
            <v>100.3</v>
          </cell>
          <cell r="I1808">
            <v>53.3</v>
          </cell>
        </row>
        <row r="1809">
          <cell r="A1809" t="str">
            <v>Производство резиновых и пластмассовых изделий</v>
          </cell>
          <cell r="B1809">
            <v>7.1</v>
          </cell>
          <cell r="C1809">
            <v>7.1</v>
          </cell>
          <cell r="D1809">
            <v>0.5</v>
          </cell>
          <cell r="E1809">
            <v>0.2</v>
          </cell>
          <cell r="F1809">
            <v>99.7</v>
          </cell>
          <cell r="G1809">
            <v>38.4</v>
          </cell>
          <cell r="H1809">
            <v>107.2</v>
          </cell>
          <cell r="I1809">
            <v>61.6</v>
          </cell>
        </row>
        <row r="1810">
          <cell r="A1810" t="str">
            <v>Производство резиновых изделий</v>
          </cell>
          <cell r="B1810">
            <v>9.6999999999999993</v>
          </cell>
          <cell r="C1810">
            <v>9.6999999999999993</v>
          </cell>
          <cell r="D1810">
            <v>0.6</v>
          </cell>
          <cell r="E1810">
            <v>0.3</v>
          </cell>
          <cell r="F1810">
            <v>99.7</v>
          </cell>
          <cell r="G1810">
            <v>38.4</v>
          </cell>
          <cell r="H1810">
            <v>110.1</v>
          </cell>
          <cell r="I1810">
            <v>61.6</v>
          </cell>
        </row>
        <row r="1811">
          <cell r="A1811" t="str">
            <v>Производство прочих резиновых изделий</v>
          </cell>
          <cell r="B1811">
            <v>9.6999999999999993</v>
          </cell>
          <cell r="C1811">
            <v>9.6999999999999993</v>
          </cell>
          <cell r="D1811">
            <v>0.6</v>
          </cell>
          <cell r="E1811">
            <v>0.3</v>
          </cell>
          <cell r="F1811">
            <v>99.7</v>
          </cell>
          <cell r="G1811">
            <v>38.4</v>
          </cell>
          <cell r="H1811">
            <v>110.1</v>
          </cell>
          <cell r="I1811">
            <v>61.6</v>
          </cell>
        </row>
        <row r="1812">
          <cell r="A1812" t="str">
            <v>Производство конвейерных лент и приводных ремней, бельтинга из вулканизированной резины</v>
          </cell>
          <cell r="B1812">
            <v>7.6</v>
          </cell>
          <cell r="C1812">
            <v>7.6</v>
          </cell>
          <cell r="D1812">
            <v>0.4</v>
          </cell>
          <cell r="E1812">
            <v>0.4</v>
          </cell>
          <cell r="F1812">
            <v>99.7</v>
          </cell>
          <cell r="G1812">
            <v>31</v>
          </cell>
          <cell r="H1812">
            <v>107.8</v>
          </cell>
          <cell r="I1812">
            <v>69</v>
          </cell>
        </row>
        <row r="1813">
          <cell r="A1813" t="str">
            <v>Производство изделий из вулканизированной резины, не включенных в другие группировки</v>
          </cell>
          <cell r="B1813">
            <v>13.8</v>
          </cell>
          <cell r="C1813">
            <v>13.8</v>
          </cell>
          <cell r="D1813">
            <v>1.1000000000000001</v>
          </cell>
          <cell r="E1813">
            <v>0</v>
          </cell>
          <cell r="F1813">
            <v>0</v>
          </cell>
          <cell r="G1813">
            <v>53.1</v>
          </cell>
          <cell r="H1813">
            <v>114.8</v>
          </cell>
          <cell r="I1813">
            <v>46.9</v>
          </cell>
        </row>
        <row r="1814">
          <cell r="A1814" t="str">
            <v>Производство изделий из пластмасс</v>
          </cell>
          <cell r="B1814">
            <v>1</v>
          </cell>
          <cell r="C1814">
            <v>1</v>
          </cell>
          <cell r="D1814">
            <v>0.1</v>
          </cell>
          <cell r="E1814">
            <v>0.1</v>
          </cell>
          <cell r="F1814">
            <v>100</v>
          </cell>
          <cell r="G1814">
            <v>38.299999999999997</v>
          </cell>
          <cell r="H1814">
            <v>100.9</v>
          </cell>
          <cell r="I1814">
            <v>61.7</v>
          </cell>
        </row>
        <row r="1815">
          <cell r="A1815" t="str">
            <v>Производство пластмассовых плит, полос, труб и профилей</v>
          </cell>
          <cell r="B1815">
            <v>1</v>
          </cell>
          <cell r="C1815">
            <v>1</v>
          </cell>
          <cell r="D1815">
            <v>0.1</v>
          </cell>
          <cell r="E1815">
            <v>0.1</v>
          </cell>
          <cell r="F1815">
            <v>100</v>
          </cell>
          <cell r="G1815">
            <v>38.299999999999997</v>
          </cell>
          <cell r="H1815">
            <v>100.9</v>
          </cell>
          <cell r="I1815">
            <v>61.7</v>
          </cell>
        </row>
        <row r="1816">
          <cell r="A1816" t="str">
            <v>Производство прочей неметаллической минеральной продукции</v>
          </cell>
          <cell r="B1816">
            <v>4.8</v>
          </cell>
          <cell r="C1816">
            <v>2.9</v>
          </cell>
          <cell r="D1816">
            <v>3.4</v>
          </cell>
          <cell r="E1816">
            <v>0.2</v>
          </cell>
          <cell r="F1816">
            <v>98.9</v>
          </cell>
          <cell r="G1816">
            <v>39.700000000000003</v>
          </cell>
          <cell r="H1816">
            <v>101.4</v>
          </cell>
          <cell r="I1816">
            <v>60.3</v>
          </cell>
        </row>
        <row r="1817">
          <cell r="A1817" t="str">
            <v>Производство стекла и изделий из стекла</v>
          </cell>
          <cell r="B1817">
            <v>3.5</v>
          </cell>
          <cell r="C1817">
            <v>3.5</v>
          </cell>
          <cell r="D1817">
            <v>0.3</v>
          </cell>
          <cell r="E1817">
            <v>0.3</v>
          </cell>
          <cell r="F1817">
            <v>98.9</v>
          </cell>
          <cell r="G1817">
            <v>36.799999999999997</v>
          </cell>
          <cell r="H1817">
            <v>103.4</v>
          </cell>
          <cell r="I1817">
            <v>63.2</v>
          </cell>
        </row>
        <row r="1818">
          <cell r="A1818" t="str">
            <v>Производство и обработка прочих стеклянных изделий, включая технические изделия из стекла</v>
          </cell>
          <cell r="B1818">
            <v>3.5</v>
          </cell>
          <cell r="C1818">
            <v>3.5</v>
          </cell>
          <cell r="D1818">
            <v>0.3</v>
          </cell>
          <cell r="E1818">
            <v>0.3</v>
          </cell>
          <cell r="F1818">
            <v>98.9</v>
          </cell>
          <cell r="G1818">
            <v>36.799999999999997</v>
          </cell>
          <cell r="H1818">
            <v>103.4</v>
          </cell>
          <cell r="I1818">
            <v>63.2</v>
          </cell>
        </row>
        <row r="1819">
          <cell r="A1819" t="str">
            <v>Производство посуды для лабораторных, фармацевтических и гигиенических целей из стекла; производство ампул и прочих изделий из медицинского стекла</v>
          </cell>
          <cell r="B1819">
            <v>3.5</v>
          </cell>
          <cell r="C1819">
            <v>3.5</v>
          </cell>
          <cell r="D1819">
            <v>0.3</v>
          </cell>
          <cell r="E1819">
            <v>0.3</v>
          </cell>
          <cell r="F1819">
            <v>98.9</v>
          </cell>
          <cell r="G1819">
            <v>36.799999999999997</v>
          </cell>
          <cell r="H1819">
            <v>103.4</v>
          </cell>
          <cell r="I1819">
            <v>63.2</v>
          </cell>
        </row>
        <row r="1820">
          <cell r="A1820" t="str">
            <v>Производство изделий из бетона, цемента и гипса</v>
          </cell>
          <cell r="B1820">
            <v>10.199999999999999</v>
          </cell>
          <cell r="C1820">
            <v>0.3</v>
          </cell>
          <cell r="D1820">
            <v>16.2</v>
          </cell>
          <cell r="E1820">
            <v>0</v>
          </cell>
          <cell r="F1820">
            <v>0</v>
          </cell>
          <cell r="G1820">
            <v>52.8</v>
          </cell>
          <cell r="H1820">
            <v>93.3</v>
          </cell>
          <cell r="I1820">
            <v>47.2</v>
          </cell>
        </row>
        <row r="1821">
          <cell r="A1821" t="str">
            <v>Производство изделий из бетона для использования в строительстве</v>
          </cell>
          <cell r="B1821">
            <v>10.199999999999999</v>
          </cell>
          <cell r="C1821">
            <v>0.3</v>
          </cell>
          <cell r="D1821">
            <v>16.2</v>
          </cell>
          <cell r="E1821">
            <v>0</v>
          </cell>
          <cell r="F1821">
            <v>0</v>
          </cell>
          <cell r="G1821">
            <v>52.8</v>
          </cell>
          <cell r="H1821">
            <v>93.3</v>
          </cell>
          <cell r="I1821">
            <v>47.2</v>
          </cell>
        </row>
        <row r="1822">
          <cell r="A1822" t="str">
            <v>Производство металлургическое</v>
          </cell>
          <cell r="B1822">
            <v>0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  <cell r="G1822">
            <v>9.1</v>
          </cell>
          <cell r="H1822">
            <v>100</v>
          </cell>
          <cell r="I1822">
            <v>90.9</v>
          </cell>
        </row>
        <row r="1823">
          <cell r="A1823" t="str">
            <v>Производство прочих стальных изделий первичной обработкой</v>
          </cell>
          <cell r="B1823">
            <v>0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  <cell r="G1823">
            <v>9.1</v>
          </cell>
          <cell r="H1823">
            <v>100</v>
          </cell>
          <cell r="I1823">
            <v>90.9</v>
          </cell>
        </row>
        <row r="1824">
          <cell r="A1824" t="str">
            <v>Производство профилей с помощью холодной штамповки или гибки</v>
          </cell>
          <cell r="B1824">
            <v>0</v>
          </cell>
          <cell r="C1824">
            <v>0</v>
          </cell>
          <cell r="D1824">
            <v>0</v>
          </cell>
          <cell r="E1824">
            <v>0</v>
          </cell>
          <cell r="F1824">
            <v>0</v>
          </cell>
          <cell r="G1824">
            <v>9.1</v>
          </cell>
          <cell r="H1824">
            <v>100</v>
          </cell>
          <cell r="I1824">
            <v>90.9</v>
          </cell>
        </row>
        <row r="1825">
          <cell r="A1825" t="str">
            <v>Производство готовых металлических изделий, кроме машин и оборудования</v>
          </cell>
          <cell r="B1825">
            <v>5.3</v>
          </cell>
          <cell r="C1825">
            <v>4.3</v>
          </cell>
          <cell r="D1825">
            <v>2.9</v>
          </cell>
          <cell r="E1825">
            <v>0</v>
          </cell>
          <cell r="F1825">
            <v>100</v>
          </cell>
          <cell r="G1825">
            <v>20.8</v>
          </cell>
          <cell r="H1825">
            <v>102.6</v>
          </cell>
          <cell r="I1825">
            <v>79.2</v>
          </cell>
        </row>
        <row r="1826">
          <cell r="A1826" t="str">
            <v>Производство готовых металлических изделий, не включенных в другие группировки</v>
          </cell>
          <cell r="B1826">
            <v>6</v>
          </cell>
          <cell r="C1826">
            <v>3.6</v>
          </cell>
          <cell r="D1826">
            <v>0.1</v>
          </cell>
          <cell r="E1826">
            <v>0</v>
          </cell>
          <cell r="F1826">
            <v>0</v>
          </cell>
          <cell r="G1826">
            <v>32.200000000000003</v>
          </cell>
          <cell r="H1826">
            <v>106.4</v>
          </cell>
          <cell r="I1826">
            <v>67.8</v>
          </cell>
        </row>
        <row r="1827">
          <cell r="A1827" t="str">
            <v>Обработка металлов и нанесение покрытий на металлы; механическая обработка металлов</v>
          </cell>
          <cell r="B1827">
            <v>4.8</v>
          </cell>
          <cell r="C1827">
            <v>4.8</v>
          </cell>
          <cell r="D1827">
            <v>4.9000000000000004</v>
          </cell>
          <cell r="E1827">
            <v>0</v>
          </cell>
          <cell r="F1827">
            <v>100</v>
          </cell>
          <cell r="G1827">
            <v>12.5</v>
          </cell>
          <cell r="H1827">
            <v>100</v>
          </cell>
          <cell r="I1827">
            <v>87.5</v>
          </cell>
        </row>
        <row r="1828">
          <cell r="A1828" t="str">
            <v>Обработка металлических изделий механическая</v>
          </cell>
          <cell r="B1828">
            <v>4.8</v>
          </cell>
          <cell r="C1828">
            <v>4.8</v>
          </cell>
          <cell r="D1828">
            <v>4.9000000000000004</v>
          </cell>
          <cell r="E1828">
            <v>0</v>
          </cell>
          <cell r="F1828">
            <v>100</v>
          </cell>
          <cell r="G1828">
            <v>12.5</v>
          </cell>
          <cell r="H1828">
            <v>100</v>
          </cell>
          <cell r="I1828">
            <v>87.5</v>
          </cell>
        </row>
        <row r="1829">
          <cell r="A1829" t="str">
            <v>Производство компьютеров, электронных и оптических изделий</v>
          </cell>
          <cell r="B1829">
            <v>11.8</v>
          </cell>
          <cell r="C1829">
            <v>11.8</v>
          </cell>
          <cell r="D1829">
            <v>1.4</v>
          </cell>
          <cell r="E1829">
            <v>0</v>
          </cell>
          <cell r="F1829">
            <v>0</v>
          </cell>
          <cell r="G1829">
            <v>39.9</v>
          </cell>
          <cell r="H1829">
            <v>111.8</v>
          </cell>
          <cell r="I1829">
            <v>60.1</v>
          </cell>
        </row>
        <row r="1830">
          <cell r="A1830" t="str">
            <v>Производство контрольно-измерительных и навигационных приборов и аппаратов; производство часов</v>
          </cell>
          <cell r="B1830">
            <v>12</v>
          </cell>
          <cell r="C1830">
            <v>12</v>
          </cell>
          <cell r="D1830">
            <v>1.4</v>
          </cell>
          <cell r="E1830">
            <v>0</v>
          </cell>
          <cell r="F1830">
            <v>0</v>
          </cell>
          <cell r="G1830">
            <v>40.1</v>
          </cell>
          <cell r="H1830">
            <v>111.9</v>
          </cell>
          <cell r="I1830">
            <v>59.9</v>
          </cell>
        </row>
        <row r="1831">
          <cell r="A1831" t="str">
            <v>Производство инструментов и приборов для измерения, тестирования и навигации</v>
          </cell>
          <cell r="B1831">
            <v>12</v>
          </cell>
          <cell r="C1831">
            <v>12</v>
          </cell>
          <cell r="D1831">
            <v>1.4</v>
          </cell>
          <cell r="E1831">
            <v>0</v>
          </cell>
          <cell r="F1831">
            <v>0</v>
          </cell>
          <cell r="G1831">
            <v>40.1</v>
          </cell>
          <cell r="H1831">
            <v>111.9</v>
          </cell>
          <cell r="I1831">
            <v>59.9</v>
          </cell>
        </row>
        <row r="1832">
          <cell r="A1832" t="str">
            <v>Производство прочих инструментов и приборов для измерения, тестирования и навигации</v>
          </cell>
          <cell r="B1832">
            <v>14.4</v>
          </cell>
          <cell r="C1832">
            <v>14.4</v>
          </cell>
          <cell r="D1832">
            <v>1.8</v>
          </cell>
          <cell r="E1832">
            <v>0</v>
          </cell>
          <cell r="F1832">
            <v>0</v>
          </cell>
          <cell r="G1832">
            <v>40</v>
          </cell>
          <cell r="H1832">
            <v>114.8</v>
          </cell>
          <cell r="I1832">
            <v>60</v>
          </cell>
        </row>
        <row r="1833">
          <cell r="A1833" t="str">
            <v>Производство приборов и аппаратуры для измерения электрических величин или ионизирующих излучений</v>
          </cell>
          <cell r="B1833">
            <v>0.5</v>
          </cell>
          <cell r="C1833">
            <v>0.5</v>
          </cell>
          <cell r="D1833">
            <v>0</v>
          </cell>
          <cell r="E1833">
            <v>0</v>
          </cell>
          <cell r="F1833">
            <v>0</v>
          </cell>
          <cell r="G1833">
            <v>40.700000000000003</v>
          </cell>
          <cell r="H1833">
            <v>100.5</v>
          </cell>
          <cell r="I1833">
            <v>59.3</v>
          </cell>
        </row>
        <row r="1834">
          <cell r="A1834" t="str">
            <v>Производство облучающего и электротерапевтического оборудования, применяемого в медицинских целях</v>
          </cell>
          <cell r="B1834">
            <v>0</v>
          </cell>
          <cell r="C1834">
            <v>0</v>
          </cell>
          <cell r="D1834">
            <v>1.4</v>
          </cell>
          <cell r="E1834">
            <v>0</v>
          </cell>
          <cell r="F1834">
            <v>0</v>
          </cell>
          <cell r="G1834">
            <v>22.8</v>
          </cell>
          <cell r="H1834">
            <v>98.6</v>
          </cell>
          <cell r="I1834">
            <v>77.2</v>
          </cell>
        </row>
        <row r="1835">
          <cell r="A1835" t="str">
            <v>Производство облучающего и электротерапевтического оборудования, применяемого в медицинских целях</v>
          </cell>
          <cell r="B1835">
            <v>0</v>
          </cell>
          <cell r="C1835">
            <v>0</v>
          </cell>
          <cell r="D1835">
            <v>1.4</v>
          </cell>
          <cell r="E1835">
            <v>0</v>
          </cell>
          <cell r="F1835">
            <v>0</v>
          </cell>
          <cell r="G1835">
            <v>22.8</v>
          </cell>
          <cell r="H1835">
            <v>98.6</v>
          </cell>
          <cell r="I1835">
            <v>77.2</v>
          </cell>
        </row>
        <row r="1836">
          <cell r="A1836" t="str">
            <v>Производство аппаратов, применяемых в медицинских целях, основанных на использовании рентгеновского, альфа-, бета- и гамма-излучений</v>
          </cell>
          <cell r="B1836">
            <v>0</v>
          </cell>
          <cell r="C1836">
            <v>0</v>
          </cell>
          <cell r="D1836">
            <v>1.4</v>
          </cell>
          <cell r="E1836">
            <v>0</v>
          </cell>
          <cell r="F1836">
            <v>0</v>
          </cell>
          <cell r="G1836">
            <v>22.8</v>
          </cell>
          <cell r="H1836">
            <v>98.6</v>
          </cell>
          <cell r="I1836">
            <v>77.2</v>
          </cell>
        </row>
        <row r="1837">
          <cell r="A1837" t="str">
            <v>Производство электрического оборудования</v>
          </cell>
          <cell r="B1837">
            <v>25.1</v>
          </cell>
          <cell r="C1837">
            <v>21.3</v>
          </cell>
          <cell r="D1837">
            <v>6.5</v>
          </cell>
          <cell r="E1837">
            <v>0.1</v>
          </cell>
          <cell r="F1837">
            <v>100</v>
          </cell>
          <cell r="G1837">
            <v>53</v>
          </cell>
          <cell r="H1837">
            <v>124.8</v>
          </cell>
          <cell r="I1837">
            <v>47</v>
          </cell>
        </row>
        <row r="1838">
          <cell r="A1838" t="str">
            <v>Производство электродвигателей, генераторов, трансформаторов и распределительных устройств, а также контрольно-измерительной аппаратуры</v>
          </cell>
          <cell r="B1838">
            <v>18.5</v>
          </cell>
          <cell r="C1838">
            <v>12.3</v>
          </cell>
          <cell r="D1838">
            <v>9.5</v>
          </cell>
          <cell r="E1838">
            <v>0</v>
          </cell>
          <cell r="F1838">
            <v>0</v>
          </cell>
          <cell r="G1838">
            <v>38.1</v>
          </cell>
          <cell r="H1838">
            <v>111.1</v>
          </cell>
          <cell r="I1838">
            <v>61.9</v>
          </cell>
        </row>
        <row r="1839">
          <cell r="A1839" t="str">
            <v>Производство электродвигателей, электрогенераторов и трансформаторов</v>
          </cell>
          <cell r="B1839">
            <v>11.3</v>
          </cell>
          <cell r="C1839">
            <v>2.4</v>
          </cell>
          <cell r="D1839">
            <v>2.1</v>
          </cell>
          <cell r="E1839">
            <v>0</v>
          </cell>
          <cell r="F1839">
            <v>0</v>
          </cell>
          <cell r="G1839">
            <v>36.799999999999997</v>
          </cell>
          <cell r="H1839">
            <v>110.4</v>
          </cell>
          <cell r="I1839">
            <v>63.2</v>
          </cell>
        </row>
        <row r="1840">
          <cell r="A1840" t="str">
            <v>Производство электродвигателей, генераторов и трансформаторов, кроме ремонта</v>
          </cell>
          <cell r="B1840">
            <v>11.3</v>
          </cell>
          <cell r="C1840">
            <v>2.4</v>
          </cell>
          <cell r="D1840">
            <v>2.1</v>
          </cell>
          <cell r="E1840">
            <v>0</v>
          </cell>
          <cell r="F1840">
            <v>0</v>
          </cell>
          <cell r="G1840">
            <v>36.799999999999997</v>
          </cell>
          <cell r="H1840">
            <v>110.4</v>
          </cell>
          <cell r="I1840">
            <v>63.2</v>
          </cell>
        </row>
        <row r="1841">
          <cell r="A1841" t="str">
            <v>Производство электрической распределительной и регулирующей аппаратуры</v>
          </cell>
          <cell r="B1841">
            <v>36.1</v>
          </cell>
          <cell r="C1841">
            <v>36.1</v>
          </cell>
          <cell r="D1841">
            <v>27.8</v>
          </cell>
          <cell r="E1841">
            <v>0</v>
          </cell>
          <cell r="F1841">
            <v>0</v>
          </cell>
          <cell r="G1841">
            <v>41.2</v>
          </cell>
          <cell r="H1841">
            <v>112.9</v>
          </cell>
          <cell r="I1841">
            <v>58.8</v>
          </cell>
        </row>
        <row r="1842">
          <cell r="A1842" t="str">
            <v>Производство электрических аккумуляторов и аккумуляторных батарей</v>
          </cell>
          <cell r="B1842">
            <v>39.5</v>
          </cell>
          <cell r="C1842">
            <v>39.5</v>
          </cell>
          <cell r="D1842">
            <v>0</v>
          </cell>
          <cell r="E1842">
            <v>0</v>
          </cell>
          <cell r="F1842">
            <v>0</v>
          </cell>
          <cell r="G1842">
            <v>84</v>
          </cell>
          <cell r="H1842">
            <v>165.4</v>
          </cell>
          <cell r="I1842">
            <v>16</v>
          </cell>
        </row>
        <row r="1843">
          <cell r="A1843" t="str">
            <v>Производство электрических аккумуляторов и аккумуляторных батарей</v>
          </cell>
          <cell r="B1843">
            <v>39.5</v>
          </cell>
          <cell r="C1843">
            <v>39.5</v>
          </cell>
          <cell r="D1843">
            <v>0</v>
          </cell>
          <cell r="E1843">
            <v>0</v>
          </cell>
          <cell r="F1843">
            <v>0</v>
          </cell>
          <cell r="G1843">
            <v>84</v>
          </cell>
          <cell r="H1843">
            <v>165.4</v>
          </cell>
          <cell r="I1843">
            <v>16</v>
          </cell>
        </row>
        <row r="1844">
          <cell r="A1844" t="str">
            <v>Производство аккумуляторов, в том числе для автомобилей, аккумуляторных батарей и их составных частей</v>
          </cell>
          <cell r="B1844">
            <v>39.5</v>
          </cell>
          <cell r="C1844">
            <v>39.5</v>
          </cell>
          <cell r="D1844">
            <v>0</v>
          </cell>
          <cell r="E1844">
            <v>0</v>
          </cell>
          <cell r="F1844">
            <v>0</v>
          </cell>
          <cell r="G1844">
            <v>84</v>
          </cell>
          <cell r="H1844">
            <v>165.4</v>
          </cell>
          <cell r="I1844">
            <v>16</v>
          </cell>
        </row>
        <row r="1845">
          <cell r="A1845" t="str">
            <v>Производство бытовых приборов</v>
          </cell>
          <cell r="B1845">
            <v>8.1</v>
          </cell>
          <cell r="C1845">
            <v>8.1</v>
          </cell>
          <cell r="D1845">
            <v>1.3</v>
          </cell>
          <cell r="E1845">
            <v>1.3</v>
          </cell>
          <cell r="F1845">
            <v>100</v>
          </cell>
          <cell r="G1845">
            <v>25.4</v>
          </cell>
          <cell r="H1845">
            <v>107.4</v>
          </cell>
          <cell r="I1845">
            <v>74.599999999999994</v>
          </cell>
        </row>
        <row r="1846">
          <cell r="A1846" t="str">
            <v>Производство бытовых электрических приборов</v>
          </cell>
          <cell r="B1846">
            <v>8.1</v>
          </cell>
          <cell r="C1846">
            <v>8.1</v>
          </cell>
          <cell r="D1846">
            <v>1.3</v>
          </cell>
          <cell r="E1846">
            <v>1.3</v>
          </cell>
          <cell r="F1846">
            <v>100</v>
          </cell>
          <cell r="G1846">
            <v>25.4</v>
          </cell>
          <cell r="H1846">
            <v>107.4</v>
          </cell>
          <cell r="I1846">
            <v>74.599999999999994</v>
          </cell>
        </row>
        <row r="1847">
          <cell r="A1847" t="str">
            <v>Производство прочего электрического оборудования</v>
          </cell>
          <cell r="B1847">
            <v>28.6</v>
          </cell>
          <cell r="C1847">
            <v>28.6</v>
          </cell>
          <cell r="D1847">
            <v>0</v>
          </cell>
          <cell r="E1847">
            <v>0</v>
          </cell>
          <cell r="F1847">
            <v>0</v>
          </cell>
          <cell r="G1847">
            <v>60.9</v>
          </cell>
          <cell r="H1847">
            <v>140.1</v>
          </cell>
          <cell r="I1847">
            <v>39.1</v>
          </cell>
        </row>
        <row r="1848">
          <cell r="A1848" t="str">
            <v>Производство прочего электрического оборудования</v>
          </cell>
          <cell r="B1848">
            <v>28.6</v>
          </cell>
          <cell r="C1848">
            <v>28.6</v>
          </cell>
          <cell r="D1848">
            <v>0</v>
          </cell>
          <cell r="E1848">
            <v>0</v>
          </cell>
          <cell r="F1848">
            <v>0</v>
          </cell>
          <cell r="G1848">
            <v>60.9</v>
          </cell>
          <cell r="H1848">
            <v>140.1</v>
          </cell>
          <cell r="I1848">
            <v>39.1</v>
          </cell>
        </row>
        <row r="1849">
          <cell r="A1849" t="str">
            <v>Производство машин и оборудования, не включенных в другие группировки</v>
          </cell>
          <cell r="B1849">
            <v>25.4</v>
          </cell>
          <cell r="C1849">
            <v>25.4</v>
          </cell>
          <cell r="D1849">
            <v>10.9</v>
          </cell>
          <cell r="E1849">
            <v>10.9</v>
          </cell>
          <cell r="F1849">
            <v>100</v>
          </cell>
          <cell r="G1849">
            <v>52.9</v>
          </cell>
          <cell r="H1849">
            <v>119.5</v>
          </cell>
          <cell r="I1849">
            <v>47.1</v>
          </cell>
        </row>
        <row r="1850">
          <cell r="A1850" t="str">
            <v>Производство прочих машин и оборудования общего назначения</v>
          </cell>
          <cell r="B1850">
            <v>1.4</v>
          </cell>
          <cell r="C1850">
            <v>1.4</v>
          </cell>
          <cell r="D1850">
            <v>4.4000000000000004</v>
          </cell>
          <cell r="E1850">
            <v>4.4000000000000004</v>
          </cell>
          <cell r="F1850">
            <v>100</v>
          </cell>
          <cell r="G1850">
            <v>7.9</v>
          </cell>
          <cell r="H1850">
            <v>97</v>
          </cell>
          <cell r="I1850">
            <v>92.1</v>
          </cell>
        </row>
        <row r="1851">
          <cell r="A1851" t="str">
            <v>Производство подъемно-транспортного оборудования</v>
          </cell>
          <cell r="B1851">
            <v>1.4</v>
          </cell>
          <cell r="C1851">
            <v>1.4</v>
          </cell>
          <cell r="D1851">
            <v>4.4000000000000004</v>
          </cell>
          <cell r="E1851">
            <v>4.4000000000000004</v>
          </cell>
          <cell r="F1851">
            <v>100</v>
          </cell>
          <cell r="G1851">
            <v>7.9</v>
          </cell>
          <cell r="H1851">
            <v>97</v>
          </cell>
          <cell r="I1851">
            <v>92.1</v>
          </cell>
        </row>
        <row r="1852">
          <cell r="A1852" t="str">
            <v>Производство лифтов, скриповых подъемников, эскалаторов и движущихся пешеходных дорожек</v>
          </cell>
          <cell r="B1852">
            <v>1.4</v>
          </cell>
          <cell r="C1852">
            <v>1.4</v>
          </cell>
          <cell r="D1852">
            <v>4.4000000000000004</v>
          </cell>
          <cell r="E1852">
            <v>4.4000000000000004</v>
          </cell>
          <cell r="F1852">
            <v>100</v>
          </cell>
          <cell r="G1852">
            <v>7.9</v>
          </cell>
          <cell r="H1852">
            <v>97</v>
          </cell>
          <cell r="I1852">
            <v>92.1</v>
          </cell>
        </row>
        <row r="1853">
          <cell r="A1853" t="str">
            <v>Производство прочих машин специального назначения</v>
          </cell>
          <cell r="B1853">
            <v>25.7</v>
          </cell>
          <cell r="C1853">
            <v>25.7</v>
          </cell>
          <cell r="D1853">
            <v>11</v>
          </cell>
          <cell r="E1853">
            <v>11</v>
          </cell>
          <cell r="F1853">
            <v>100</v>
          </cell>
          <cell r="G1853">
            <v>53.5</v>
          </cell>
          <cell r="H1853">
            <v>119.9</v>
          </cell>
          <cell r="I1853">
            <v>46.5</v>
          </cell>
        </row>
        <row r="1854">
          <cell r="A1854" t="str">
            <v>Производство машин и оборудования для производства пищевых продуктов, напитков и табачных изделий</v>
          </cell>
          <cell r="B1854">
            <v>25.7</v>
          </cell>
          <cell r="C1854">
            <v>25.7</v>
          </cell>
          <cell r="D1854">
            <v>11</v>
          </cell>
          <cell r="E1854">
            <v>11</v>
          </cell>
          <cell r="F1854">
            <v>100</v>
          </cell>
          <cell r="G1854">
            <v>53.5</v>
          </cell>
          <cell r="H1854">
            <v>119.9</v>
          </cell>
          <cell r="I1854">
            <v>46.5</v>
          </cell>
        </row>
        <row r="1855">
          <cell r="A1855" t="str">
            <v>Производство автотранспортных средств, прицепов и полуприцепов</v>
          </cell>
          <cell r="B1855">
            <v>18.100000000000001</v>
          </cell>
          <cell r="C1855">
            <v>18.100000000000001</v>
          </cell>
          <cell r="D1855">
            <v>4.8</v>
          </cell>
          <cell r="E1855">
            <v>4.8</v>
          </cell>
          <cell r="F1855">
            <v>74.5</v>
          </cell>
          <cell r="G1855">
            <v>61.3</v>
          </cell>
          <cell r="H1855">
            <v>116.2</v>
          </cell>
          <cell r="I1855">
            <v>38.700000000000003</v>
          </cell>
        </row>
        <row r="1856">
          <cell r="A1856" t="str">
            <v>Производство комплектующих и принадлежностей для автотранспортных средств</v>
          </cell>
          <cell r="B1856">
            <v>18.100000000000001</v>
          </cell>
          <cell r="C1856">
            <v>18.100000000000001</v>
          </cell>
          <cell r="D1856">
            <v>4.8</v>
          </cell>
          <cell r="E1856">
            <v>4.8</v>
          </cell>
          <cell r="F1856">
            <v>74.5</v>
          </cell>
          <cell r="G1856">
            <v>61.3</v>
          </cell>
          <cell r="H1856">
            <v>116.2</v>
          </cell>
          <cell r="I1856">
            <v>38.700000000000003</v>
          </cell>
        </row>
        <row r="1857">
          <cell r="A1857" t="str">
            <v>Производство электрического и электронного оборудования для автотранспортных средств</v>
          </cell>
          <cell r="B1857">
            <v>18.100000000000001</v>
          </cell>
          <cell r="C1857">
            <v>18.100000000000001</v>
          </cell>
          <cell r="D1857">
            <v>4.8</v>
          </cell>
          <cell r="E1857">
            <v>4.8</v>
          </cell>
          <cell r="F1857">
            <v>74.5</v>
          </cell>
          <cell r="G1857">
            <v>61.3</v>
          </cell>
          <cell r="H1857">
            <v>116.2</v>
          </cell>
          <cell r="I1857">
            <v>38.700000000000003</v>
          </cell>
        </row>
        <row r="1858">
          <cell r="A1858" t="str">
            <v>Производство прочих транспортных средств и оборудования</v>
          </cell>
          <cell r="B1858">
            <v>0.2</v>
          </cell>
          <cell r="C1858">
            <v>0.2</v>
          </cell>
          <cell r="D1858">
            <v>0.2</v>
          </cell>
          <cell r="E1858">
            <v>0</v>
          </cell>
          <cell r="F1858">
            <v>0</v>
          </cell>
          <cell r="G1858">
            <v>62.1</v>
          </cell>
          <cell r="H1858">
            <v>100</v>
          </cell>
          <cell r="I1858">
            <v>37.9</v>
          </cell>
        </row>
        <row r="1859">
          <cell r="A1859" t="str">
            <v>Производство железнодорожных локомотивов и подвижного состава</v>
          </cell>
          <cell r="B1859">
            <v>0.2</v>
          </cell>
          <cell r="C1859">
            <v>0.2</v>
          </cell>
          <cell r="D1859">
            <v>0.2</v>
          </cell>
          <cell r="E1859">
            <v>0</v>
          </cell>
          <cell r="F1859">
            <v>0</v>
          </cell>
          <cell r="G1859">
            <v>62.1</v>
          </cell>
          <cell r="H1859">
            <v>100</v>
          </cell>
          <cell r="I1859">
            <v>37.9</v>
          </cell>
        </row>
        <row r="1860">
          <cell r="A1860" t="str">
            <v>Производство железнодорожных локомотивов и подвижного состава</v>
          </cell>
          <cell r="B1860">
            <v>0.2</v>
          </cell>
          <cell r="C1860">
            <v>0.2</v>
          </cell>
          <cell r="D1860">
            <v>0.2</v>
          </cell>
          <cell r="E1860">
            <v>0</v>
          </cell>
          <cell r="F1860">
            <v>0</v>
          </cell>
          <cell r="G1860">
            <v>62.1</v>
          </cell>
          <cell r="H1860">
            <v>100</v>
          </cell>
          <cell r="I1860">
            <v>37.9</v>
          </cell>
        </row>
        <row r="1861">
          <cell r="A1861" t="str">
            <v>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v>
          </cell>
          <cell r="B1861">
            <v>0.2</v>
          </cell>
          <cell r="C1861">
            <v>0.2</v>
          </cell>
          <cell r="D1861">
            <v>0.2</v>
          </cell>
          <cell r="E1861">
            <v>0</v>
          </cell>
          <cell r="F1861">
            <v>0</v>
          </cell>
          <cell r="G1861">
            <v>62.1</v>
          </cell>
          <cell r="H1861">
            <v>100</v>
          </cell>
          <cell r="I1861">
            <v>37.9</v>
          </cell>
        </row>
        <row r="1862">
          <cell r="A1862" t="str">
            <v>Ремонт и монтаж машин и оборудования</v>
          </cell>
          <cell r="B1862">
            <v>5.3</v>
          </cell>
          <cell r="C1862">
            <v>2.6</v>
          </cell>
          <cell r="D1862">
            <v>1</v>
          </cell>
          <cell r="E1862">
            <v>0</v>
          </cell>
          <cell r="F1862">
            <v>100</v>
          </cell>
          <cell r="G1862">
            <v>30.3</v>
          </cell>
          <cell r="H1862">
            <v>104.6</v>
          </cell>
          <cell r="I1862">
            <v>69.7</v>
          </cell>
        </row>
        <row r="1863">
          <cell r="A1863" t="str">
            <v>Ремонт и монтаж металлических изделий, машин и оборудования</v>
          </cell>
          <cell r="B1863">
            <v>5.3</v>
          </cell>
          <cell r="C1863">
            <v>2.6</v>
          </cell>
          <cell r="D1863">
            <v>1</v>
          </cell>
          <cell r="E1863">
            <v>0</v>
          </cell>
          <cell r="F1863">
            <v>100</v>
          </cell>
          <cell r="G1863">
            <v>30.3</v>
          </cell>
          <cell r="H1863">
            <v>104.6</v>
          </cell>
          <cell r="I1863">
            <v>69.7</v>
          </cell>
        </row>
        <row r="1864">
          <cell r="A1864" t="str">
            <v>Ремонт машин и оборудования</v>
          </cell>
          <cell r="B1864">
            <v>0</v>
          </cell>
          <cell r="C1864">
            <v>0</v>
          </cell>
          <cell r="D1864">
            <v>1.2</v>
          </cell>
          <cell r="E1864">
            <v>0</v>
          </cell>
          <cell r="F1864">
            <v>0</v>
          </cell>
          <cell r="G1864">
            <v>23.5</v>
          </cell>
          <cell r="H1864">
            <v>98.8</v>
          </cell>
          <cell r="I1864">
            <v>76.5</v>
          </cell>
        </row>
        <row r="1865">
          <cell r="A1865" t="str">
            <v>Ремонт электрического оборудования</v>
          </cell>
          <cell r="B1865">
            <v>22.3</v>
          </cell>
          <cell r="C1865">
            <v>11.1</v>
          </cell>
          <cell r="D1865">
            <v>0</v>
          </cell>
          <cell r="E1865">
            <v>0</v>
          </cell>
          <cell r="F1865">
            <v>100</v>
          </cell>
          <cell r="G1865">
            <v>52.1</v>
          </cell>
          <cell r="H1865">
            <v>128.6</v>
          </cell>
          <cell r="I1865">
            <v>47.9</v>
          </cell>
        </row>
        <row r="1866">
          <cell r="A1866" t="str">
            <v>ОБЕСПЕЧЕНИЕ ЭЛЕКТРИЧЕСКОЙ ЭНЕРГИЕЙ, ГАЗОМ И ПАРОМ; КОНДИЦИОНИРОВАНИЕ ВОЗДУХА</v>
          </cell>
          <cell r="B1866">
            <v>6.6</v>
          </cell>
          <cell r="C1866">
            <v>3.4</v>
          </cell>
          <cell r="D1866">
            <v>1.5</v>
          </cell>
          <cell r="E1866">
            <v>0.2</v>
          </cell>
          <cell r="F1866">
            <v>90.1</v>
          </cell>
          <cell r="G1866">
            <v>52.1</v>
          </cell>
          <cell r="H1866">
            <v>105.5</v>
          </cell>
          <cell r="I1866">
            <v>47.9</v>
          </cell>
        </row>
        <row r="1867">
          <cell r="A1867" t="str">
            <v>Обеспечение электрической энергией, газом и паром; кондиционирование воздуха</v>
          </cell>
          <cell r="B1867">
            <v>6.6</v>
          </cell>
          <cell r="C1867">
            <v>3.4</v>
          </cell>
          <cell r="D1867">
            <v>1.5</v>
          </cell>
          <cell r="E1867">
            <v>0.2</v>
          </cell>
          <cell r="F1867">
            <v>90.1</v>
          </cell>
          <cell r="G1867">
            <v>52.1</v>
          </cell>
          <cell r="H1867">
            <v>105.5</v>
          </cell>
          <cell r="I1867">
            <v>47.9</v>
          </cell>
        </row>
        <row r="1868">
          <cell r="A1868" t="str">
            <v>Производство, передача и распределение электроэнергии</v>
          </cell>
          <cell r="B1868">
            <v>6.3</v>
          </cell>
          <cell r="C1868">
            <v>5.4</v>
          </cell>
          <cell r="D1868">
            <v>0.8</v>
          </cell>
          <cell r="E1868">
            <v>0.4</v>
          </cell>
          <cell r="F1868">
            <v>89.1</v>
          </cell>
          <cell r="G1868">
            <v>55</v>
          </cell>
          <cell r="H1868">
            <v>105.8</v>
          </cell>
          <cell r="I1868">
            <v>45</v>
          </cell>
        </row>
        <row r="1869">
          <cell r="A1869" t="str">
            <v>Передача электроэнергии и технологическое присоединение к распределительным электросетям</v>
          </cell>
          <cell r="B1869">
            <v>5.7</v>
          </cell>
          <cell r="C1869">
            <v>5.5</v>
          </cell>
          <cell r="D1869">
            <v>0.3</v>
          </cell>
          <cell r="E1869">
            <v>0.2</v>
          </cell>
          <cell r="F1869">
            <v>93.6</v>
          </cell>
          <cell r="G1869">
            <v>54.2</v>
          </cell>
          <cell r="H1869">
            <v>105.7</v>
          </cell>
          <cell r="I1869">
            <v>45.8</v>
          </cell>
        </row>
        <row r="1870">
          <cell r="A1870" t="str">
            <v>Распределение электроэнергии</v>
          </cell>
          <cell r="B1870">
            <v>16.600000000000001</v>
          </cell>
          <cell r="C1870">
            <v>3.2</v>
          </cell>
          <cell r="D1870">
            <v>9.8000000000000007</v>
          </cell>
          <cell r="E1870">
            <v>3.4</v>
          </cell>
          <cell r="F1870">
            <v>83.4</v>
          </cell>
          <cell r="G1870">
            <v>67.900000000000006</v>
          </cell>
          <cell r="H1870">
            <v>108.2</v>
          </cell>
          <cell r="I1870">
            <v>32.1</v>
          </cell>
        </row>
        <row r="1871">
          <cell r="A1871" t="str">
            <v>Производство и распределение газообразного топлива</v>
          </cell>
          <cell r="B1871">
            <v>6.7</v>
          </cell>
          <cell r="C1871">
            <v>6.7</v>
          </cell>
          <cell r="D1871">
            <v>3.3</v>
          </cell>
          <cell r="E1871">
            <v>0.1</v>
          </cell>
          <cell r="F1871">
            <v>100</v>
          </cell>
          <cell r="G1871">
            <v>53.5</v>
          </cell>
          <cell r="H1871">
            <v>103.6</v>
          </cell>
          <cell r="I1871">
            <v>46.5</v>
          </cell>
        </row>
        <row r="1872">
          <cell r="A1872" t="str">
            <v>Распределение газообразного топлива по газораспределительным сетям</v>
          </cell>
          <cell r="B1872">
            <v>6.5</v>
          </cell>
          <cell r="C1872">
            <v>6.5</v>
          </cell>
          <cell r="D1872">
            <v>3.3</v>
          </cell>
          <cell r="E1872">
            <v>0</v>
          </cell>
          <cell r="F1872">
            <v>0</v>
          </cell>
          <cell r="G1872">
            <v>54.6</v>
          </cell>
          <cell r="H1872">
            <v>103.5</v>
          </cell>
          <cell r="I1872">
            <v>45.4</v>
          </cell>
        </row>
        <row r="1873">
          <cell r="A1873" t="str">
            <v>Торговля газообразным топливом, подаваемым по распределительным сетям</v>
          </cell>
          <cell r="B1873">
            <v>10.1</v>
          </cell>
          <cell r="C1873">
            <v>10.1</v>
          </cell>
          <cell r="D1873">
            <v>3.2</v>
          </cell>
          <cell r="E1873">
            <v>3.2</v>
          </cell>
          <cell r="F1873">
            <v>100</v>
          </cell>
          <cell r="G1873">
            <v>27.7</v>
          </cell>
          <cell r="H1873">
            <v>107.7</v>
          </cell>
          <cell r="I1873">
            <v>72.3</v>
          </cell>
        </row>
        <row r="1874">
          <cell r="A1874" t="str">
            <v>Производство, передача и распределение пара и горячей воды; кондиционирование воздуха</v>
          </cell>
          <cell r="B1874">
            <v>7.1</v>
          </cell>
          <cell r="C1874">
            <v>0.5</v>
          </cell>
          <cell r="D1874">
            <v>2</v>
          </cell>
          <cell r="E1874">
            <v>0</v>
          </cell>
          <cell r="F1874">
            <v>97.7</v>
          </cell>
          <cell r="G1874">
            <v>48.3</v>
          </cell>
          <cell r="H1874">
            <v>105.5</v>
          </cell>
          <cell r="I1874">
            <v>51.7</v>
          </cell>
        </row>
        <row r="1875">
          <cell r="A1875" t="str">
            <v>Производство, передача и распределение пара и горячей воды; кондиционирование воздуха</v>
          </cell>
          <cell r="B1875">
            <v>7.1</v>
          </cell>
          <cell r="C1875">
            <v>0.5</v>
          </cell>
          <cell r="D1875">
            <v>2</v>
          </cell>
          <cell r="E1875">
            <v>0</v>
          </cell>
          <cell r="F1875">
            <v>97.7</v>
          </cell>
          <cell r="G1875">
            <v>48.3</v>
          </cell>
          <cell r="H1875">
            <v>105.5</v>
          </cell>
          <cell r="I1875">
            <v>51.7</v>
          </cell>
        </row>
        <row r="1876">
          <cell r="A1876" t="str">
            <v>Производство пара и горячей воды (тепловой энергии)</v>
          </cell>
          <cell r="B1876">
            <v>6.6</v>
          </cell>
          <cell r="C1876">
            <v>0.5</v>
          </cell>
          <cell r="D1876">
            <v>2</v>
          </cell>
          <cell r="E1876">
            <v>0</v>
          </cell>
          <cell r="F1876">
            <v>97.7</v>
          </cell>
          <cell r="G1876">
            <v>48.1</v>
          </cell>
          <cell r="H1876">
            <v>105</v>
          </cell>
          <cell r="I1876">
            <v>51.9</v>
          </cell>
        </row>
        <row r="1877">
          <cell r="A1877" t="str">
            <v>Производство пара и горячей воды (тепловой энергии) тепловыми электростанциями</v>
          </cell>
          <cell r="B1877">
            <v>6.7</v>
          </cell>
          <cell r="C1877">
            <v>0.6</v>
          </cell>
          <cell r="D1877">
            <v>0</v>
          </cell>
          <cell r="E1877">
            <v>0</v>
          </cell>
          <cell r="F1877">
            <v>94.2</v>
          </cell>
          <cell r="G1877">
            <v>49</v>
          </cell>
          <cell r="H1877">
            <v>107.2</v>
          </cell>
          <cell r="I1877">
            <v>51</v>
          </cell>
        </row>
        <row r="1878">
          <cell r="A1878" t="str">
            <v>Производство пара и горячей воды (тепловой энергии) котельными</v>
          </cell>
          <cell r="B1878">
            <v>6.2</v>
          </cell>
          <cell r="C1878">
            <v>0.1</v>
          </cell>
          <cell r="D1878">
            <v>13.2</v>
          </cell>
          <cell r="E1878">
            <v>0.2</v>
          </cell>
          <cell r="F1878">
            <v>99.3</v>
          </cell>
          <cell r="G1878">
            <v>42</v>
          </cell>
          <cell r="H1878">
            <v>92.5</v>
          </cell>
          <cell r="I1878">
            <v>58</v>
          </cell>
        </row>
        <row r="1879">
          <cell r="A1879" t="str">
            <v>Торговля паром и горячей водой (тепловой энергией)</v>
          </cell>
          <cell r="B1879">
            <v>93.6</v>
          </cell>
          <cell r="C1879">
            <v>0.9</v>
          </cell>
          <cell r="D1879">
            <v>0</v>
          </cell>
          <cell r="E1879">
            <v>0</v>
          </cell>
          <cell r="F1879">
            <v>0</v>
          </cell>
          <cell r="G1879">
            <v>83.3</v>
          </cell>
          <cell r="H1879">
            <v>1568.8</v>
          </cell>
          <cell r="I1879">
            <v>16.7</v>
          </cell>
        </row>
        <row r="1880">
          <cell r="A1880" t="str">
            <v>ВОДОСНАБЖЕНИЕ; ВОДООТВЕДЕНИЕ, ОРГАНИЗАЦИЯ СБОРА И УТИЛИЗАЦИИ ОТХОДОВ, ДЕЯТЕЛЬНОСТЬ ПО ЛИКВИДАЦИИ ЗАГРЯЗНЕНИЙ</v>
          </cell>
          <cell r="B1880">
            <v>3.8</v>
          </cell>
          <cell r="C1880">
            <v>2.1</v>
          </cell>
          <cell r="D1880">
            <v>0.4</v>
          </cell>
          <cell r="E1880">
            <v>0.2</v>
          </cell>
          <cell r="F1880">
            <v>99.4</v>
          </cell>
          <cell r="G1880">
            <v>68.7</v>
          </cell>
          <cell r="H1880">
            <v>103.6</v>
          </cell>
          <cell r="I1880">
            <v>31.3</v>
          </cell>
        </row>
        <row r="1881">
          <cell r="A1881" t="str">
            <v>Забор, очистка и распределение воды</v>
          </cell>
          <cell r="B1881">
            <v>3.5</v>
          </cell>
          <cell r="C1881">
            <v>1.8</v>
          </cell>
          <cell r="D1881">
            <v>0.2</v>
          </cell>
          <cell r="E1881">
            <v>0.1</v>
          </cell>
          <cell r="F1881">
            <v>99.2</v>
          </cell>
          <cell r="G1881">
            <v>70.400000000000006</v>
          </cell>
          <cell r="H1881">
            <v>103.5</v>
          </cell>
          <cell r="I1881">
            <v>29.6</v>
          </cell>
        </row>
        <row r="1882">
          <cell r="A1882" t="str">
            <v>Забор, очистка и распределение воды</v>
          </cell>
          <cell r="B1882">
            <v>3.5</v>
          </cell>
          <cell r="C1882">
            <v>1.8</v>
          </cell>
          <cell r="D1882">
            <v>0.2</v>
          </cell>
          <cell r="E1882">
            <v>0.1</v>
          </cell>
          <cell r="F1882">
            <v>99.2</v>
          </cell>
          <cell r="G1882">
            <v>70.400000000000006</v>
          </cell>
          <cell r="H1882">
            <v>103.5</v>
          </cell>
          <cell r="I1882">
            <v>29.6</v>
          </cell>
        </row>
        <row r="1883">
          <cell r="A1883" t="str">
            <v>Забор, очистка и распределение воды</v>
          </cell>
          <cell r="B1883">
            <v>3.5</v>
          </cell>
          <cell r="C1883">
            <v>1.8</v>
          </cell>
          <cell r="D1883">
            <v>0.2</v>
          </cell>
          <cell r="E1883">
            <v>0.1</v>
          </cell>
          <cell r="F1883">
            <v>99.2</v>
          </cell>
          <cell r="G1883">
            <v>70.400000000000006</v>
          </cell>
          <cell r="H1883">
            <v>103.5</v>
          </cell>
          <cell r="I1883">
            <v>29.6</v>
          </cell>
        </row>
        <row r="1884">
          <cell r="A1884" t="str">
            <v>Забор и очистка воды для питьевых и промышленных нужд</v>
          </cell>
          <cell r="B1884">
            <v>0</v>
          </cell>
          <cell r="C1884">
            <v>0</v>
          </cell>
          <cell r="D1884">
            <v>10.8</v>
          </cell>
          <cell r="E1884">
            <v>3.4</v>
          </cell>
          <cell r="F1884">
            <v>100</v>
          </cell>
          <cell r="G1884">
            <v>0</v>
          </cell>
          <cell r="H1884">
            <v>89.2</v>
          </cell>
          <cell r="I1884">
            <v>100</v>
          </cell>
        </row>
        <row r="1885">
          <cell r="A1885" t="str">
            <v>Распределение воды для питьевых и промышленных нужд</v>
          </cell>
          <cell r="B1885">
            <v>3.6</v>
          </cell>
          <cell r="C1885">
            <v>1.8</v>
          </cell>
          <cell r="D1885">
            <v>0.1</v>
          </cell>
          <cell r="E1885">
            <v>0.1</v>
          </cell>
          <cell r="F1885">
            <v>99.1</v>
          </cell>
          <cell r="G1885">
            <v>70.7</v>
          </cell>
          <cell r="H1885">
            <v>103.5</v>
          </cell>
          <cell r="I1885">
            <v>29.3</v>
          </cell>
        </row>
        <row r="1886">
          <cell r="A1886" t="str">
            <v>Сбор, обработка и утилизация отходов; обработка вторичного сырья</v>
          </cell>
          <cell r="B1886">
            <v>5.3</v>
          </cell>
          <cell r="C1886">
            <v>3.7</v>
          </cell>
          <cell r="D1886">
            <v>4.4000000000000004</v>
          </cell>
          <cell r="E1886">
            <v>1.4</v>
          </cell>
          <cell r="F1886">
            <v>100</v>
          </cell>
          <cell r="G1886">
            <v>26.3</v>
          </cell>
          <cell r="H1886">
            <v>101</v>
          </cell>
          <cell r="I1886">
            <v>73.7</v>
          </cell>
        </row>
        <row r="1887">
          <cell r="A1887" t="str">
            <v>Сбор отходов</v>
          </cell>
          <cell r="B1887">
            <v>4.3</v>
          </cell>
          <cell r="C1887">
            <v>1.5</v>
          </cell>
          <cell r="D1887">
            <v>2.6</v>
          </cell>
          <cell r="E1887">
            <v>2.5</v>
          </cell>
          <cell r="F1887">
            <v>100</v>
          </cell>
          <cell r="G1887">
            <v>24.2</v>
          </cell>
          <cell r="H1887">
            <v>101.8</v>
          </cell>
          <cell r="I1887">
            <v>75.8</v>
          </cell>
        </row>
        <row r="1888">
          <cell r="A1888" t="str">
            <v>Сбор неопасных отходов</v>
          </cell>
          <cell r="B1888">
            <v>4.3</v>
          </cell>
          <cell r="C1888">
            <v>1.5</v>
          </cell>
          <cell r="D1888">
            <v>2.6</v>
          </cell>
          <cell r="E1888">
            <v>2.5</v>
          </cell>
          <cell r="F1888">
            <v>100</v>
          </cell>
          <cell r="G1888">
            <v>24.2</v>
          </cell>
          <cell r="H1888">
            <v>101.8</v>
          </cell>
          <cell r="I1888">
            <v>75.8</v>
          </cell>
        </row>
        <row r="1889">
          <cell r="A1889" t="str">
            <v>Деятельность по обработке вторичного сырья</v>
          </cell>
          <cell r="B1889">
            <v>6.8</v>
          </cell>
          <cell r="C1889">
            <v>6.8</v>
          </cell>
          <cell r="D1889">
            <v>6.8</v>
          </cell>
          <cell r="E1889">
            <v>0</v>
          </cell>
          <cell r="F1889">
            <v>0</v>
          </cell>
          <cell r="G1889">
            <v>29.4</v>
          </cell>
          <cell r="H1889">
            <v>100</v>
          </cell>
          <cell r="I1889">
            <v>70.599999999999994</v>
          </cell>
        </row>
        <row r="1890">
          <cell r="A1890" t="str">
            <v>Утилизация отсортированных материалов</v>
          </cell>
          <cell r="B1890">
            <v>6.8</v>
          </cell>
          <cell r="C1890">
            <v>6.8</v>
          </cell>
          <cell r="D1890">
            <v>6.8</v>
          </cell>
          <cell r="E1890">
            <v>0</v>
          </cell>
          <cell r="F1890">
            <v>0</v>
          </cell>
          <cell r="G1890">
            <v>29.4</v>
          </cell>
          <cell r="H1890">
            <v>100</v>
          </cell>
          <cell r="I1890">
            <v>70.599999999999994</v>
          </cell>
        </row>
        <row r="1891">
          <cell r="A1891" t="str">
            <v>Обработка отходов и лома черных металлов</v>
          </cell>
          <cell r="B1891">
            <v>6.8</v>
          </cell>
          <cell r="C1891">
            <v>6.8</v>
          </cell>
          <cell r="D1891">
            <v>6.8</v>
          </cell>
          <cell r="E1891">
            <v>0</v>
          </cell>
          <cell r="F1891">
            <v>0</v>
          </cell>
          <cell r="G1891">
            <v>29.4</v>
          </cell>
          <cell r="H1891">
            <v>100</v>
          </cell>
          <cell r="I1891">
            <v>70.599999999999994</v>
          </cell>
        </row>
        <row r="1892">
          <cell r="A1892" t="str">
            <v>Предоставление услуг в области ликвидации последствий загрязнений и прочих услуг, связанных с удалением отходов</v>
          </cell>
          <cell r="B1892">
            <v>19.600000000000001</v>
          </cell>
          <cell r="C1892">
            <v>19.600000000000001</v>
          </cell>
          <cell r="D1892">
            <v>3.9</v>
          </cell>
          <cell r="E1892">
            <v>0</v>
          </cell>
          <cell r="F1892">
            <v>0</v>
          </cell>
          <cell r="G1892">
            <v>57.9</v>
          </cell>
          <cell r="H1892">
            <v>119.5</v>
          </cell>
          <cell r="I1892">
            <v>42.1</v>
          </cell>
        </row>
        <row r="1893">
          <cell r="A1893" t="str">
            <v>Предоставление услуг в области ликвидации последствий загрязнений и прочих услуг, связанных с удалением отходов</v>
          </cell>
          <cell r="B1893">
            <v>19.600000000000001</v>
          </cell>
          <cell r="C1893">
            <v>19.600000000000001</v>
          </cell>
          <cell r="D1893">
            <v>3.9</v>
          </cell>
          <cell r="E1893">
            <v>0</v>
          </cell>
          <cell r="F1893">
            <v>0</v>
          </cell>
          <cell r="G1893">
            <v>57.9</v>
          </cell>
          <cell r="H1893">
            <v>119.5</v>
          </cell>
          <cell r="I1893">
            <v>42.1</v>
          </cell>
        </row>
        <row r="1894">
          <cell r="A1894" t="str">
            <v>Предоставление услуг в области ликвидации последствий загрязнений и прочих услуг, связанных с удалением отходов</v>
          </cell>
          <cell r="B1894">
            <v>19.600000000000001</v>
          </cell>
          <cell r="C1894">
            <v>19.600000000000001</v>
          </cell>
          <cell r="D1894">
            <v>3.9</v>
          </cell>
          <cell r="E1894">
            <v>0</v>
          </cell>
          <cell r="F1894">
            <v>0</v>
          </cell>
          <cell r="G1894">
            <v>57.9</v>
          </cell>
          <cell r="H1894">
            <v>119.5</v>
          </cell>
          <cell r="I1894">
            <v>42.1</v>
          </cell>
        </row>
        <row r="1895">
          <cell r="A1895" t="str">
            <v>СТРОИТЕЛЬСТВО</v>
          </cell>
          <cell r="B1895">
            <v>5.2</v>
          </cell>
          <cell r="C1895">
            <v>4.2</v>
          </cell>
          <cell r="D1895">
            <v>6.3</v>
          </cell>
          <cell r="E1895">
            <v>2.2999999999999998</v>
          </cell>
          <cell r="F1895">
            <v>86.2</v>
          </cell>
          <cell r="G1895">
            <v>61.2</v>
          </cell>
          <cell r="H1895">
            <v>98.9</v>
          </cell>
          <cell r="I1895">
            <v>38.799999999999997</v>
          </cell>
        </row>
        <row r="1896">
          <cell r="A1896" t="str">
            <v>Строительство зданий</v>
          </cell>
          <cell r="B1896">
            <v>3.3</v>
          </cell>
          <cell r="C1896">
            <v>3.2</v>
          </cell>
          <cell r="D1896">
            <v>3.3</v>
          </cell>
          <cell r="E1896">
            <v>0.2</v>
          </cell>
          <cell r="F1896">
            <v>100</v>
          </cell>
          <cell r="G1896">
            <v>32</v>
          </cell>
          <cell r="H1896">
            <v>100</v>
          </cell>
          <cell r="I1896">
            <v>68</v>
          </cell>
        </row>
        <row r="1897">
          <cell r="A1897" t="str">
            <v>Строительство жилых и нежилых зданий</v>
          </cell>
          <cell r="B1897">
            <v>3.3</v>
          </cell>
          <cell r="C1897">
            <v>3.2</v>
          </cell>
          <cell r="D1897">
            <v>3.3</v>
          </cell>
          <cell r="E1897">
            <v>0.2</v>
          </cell>
          <cell r="F1897">
            <v>100</v>
          </cell>
          <cell r="G1897">
            <v>32</v>
          </cell>
          <cell r="H1897">
            <v>100</v>
          </cell>
          <cell r="I1897">
            <v>68</v>
          </cell>
        </row>
        <row r="1898">
          <cell r="A1898" t="str">
            <v>Строительство жилых и нежилых зданий</v>
          </cell>
          <cell r="B1898">
            <v>3.3</v>
          </cell>
          <cell r="C1898">
            <v>3.2</v>
          </cell>
          <cell r="D1898">
            <v>3.3</v>
          </cell>
          <cell r="E1898">
            <v>0.2</v>
          </cell>
          <cell r="F1898">
            <v>100</v>
          </cell>
          <cell r="G1898">
            <v>32</v>
          </cell>
          <cell r="H1898">
            <v>100</v>
          </cell>
          <cell r="I1898">
            <v>68</v>
          </cell>
        </row>
        <row r="1899">
          <cell r="A1899" t="str">
            <v>Строительство инженерных сооружений</v>
          </cell>
          <cell r="B1899">
            <v>24.8</v>
          </cell>
          <cell r="C1899">
            <v>15.1</v>
          </cell>
          <cell r="D1899">
            <v>1.3</v>
          </cell>
          <cell r="E1899">
            <v>0</v>
          </cell>
          <cell r="F1899">
            <v>0</v>
          </cell>
          <cell r="G1899">
            <v>53.6</v>
          </cell>
          <cell r="H1899">
            <v>131.4</v>
          </cell>
          <cell r="I1899">
            <v>46.4</v>
          </cell>
        </row>
        <row r="1900">
          <cell r="A1900" t="str">
            <v>Строительство автомобильных и железных дорог</v>
          </cell>
          <cell r="B1900">
            <v>24.8</v>
          </cell>
          <cell r="C1900">
            <v>15.1</v>
          </cell>
          <cell r="D1900">
            <v>0.4</v>
          </cell>
          <cell r="E1900">
            <v>0</v>
          </cell>
          <cell r="F1900">
            <v>0</v>
          </cell>
          <cell r="G1900">
            <v>53.6</v>
          </cell>
          <cell r="H1900">
            <v>132.5</v>
          </cell>
          <cell r="I1900">
            <v>46.4</v>
          </cell>
        </row>
        <row r="1901">
          <cell r="A1901" t="str">
            <v>Строительство автомобильных дорог и автомагистралей</v>
          </cell>
          <cell r="B1901">
            <v>24.8</v>
          </cell>
          <cell r="C1901">
            <v>15.1</v>
          </cell>
          <cell r="D1901">
            <v>0.4</v>
          </cell>
          <cell r="E1901">
            <v>0</v>
          </cell>
          <cell r="F1901">
            <v>0</v>
          </cell>
          <cell r="G1901">
            <v>53.6</v>
          </cell>
          <cell r="H1901">
            <v>132.5</v>
          </cell>
          <cell r="I1901">
            <v>46.4</v>
          </cell>
        </row>
        <row r="1902">
          <cell r="A1902" t="str">
            <v>Строительство инженерных коммуникаций</v>
          </cell>
          <cell r="B1902">
            <v>0</v>
          </cell>
          <cell r="C1902">
            <v>0</v>
          </cell>
          <cell r="D1902">
            <v>100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</row>
        <row r="1903">
          <cell r="A1903" t="str">
            <v>Строительство инженерных коммуникаций для водоснабжения и водоотведения, газоснабжения</v>
          </cell>
          <cell r="B1903">
            <v>0</v>
          </cell>
          <cell r="C1903">
            <v>0</v>
          </cell>
          <cell r="D1903">
            <v>100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</row>
        <row r="1904">
          <cell r="A1904" t="str">
            <v>Работы строительные специализированные</v>
          </cell>
          <cell r="B1904">
            <v>4.7</v>
          </cell>
          <cell r="C1904">
            <v>4</v>
          </cell>
          <cell r="D1904">
            <v>6.6</v>
          </cell>
          <cell r="E1904">
            <v>2.6</v>
          </cell>
          <cell r="F1904">
            <v>86.1</v>
          </cell>
          <cell r="G1904">
            <v>63.6</v>
          </cell>
          <cell r="H1904">
            <v>98</v>
          </cell>
          <cell r="I1904">
            <v>36.4</v>
          </cell>
        </row>
        <row r="1905">
          <cell r="A1905" t="str">
            <v>Производство электромонтажных, санитарно-технических и прочих строительно-монтажных работ</v>
          </cell>
          <cell r="B1905">
            <v>2.1</v>
          </cell>
          <cell r="C1905">
            <v>2.1</v>
          </cell>
          <cell r="D1905">
            <v>0.5</v>
          </cell>
          <cell r="E1905">
            <v>0</v>
          </cell>
          <cell r="F1905">
            <v>0</v>
          </cell>
          <cell r="G1905">
            <v>38.4</v>
          </cell>
          <cell r="H1905">
            <v>101.7</v>
          </cell>
          <cell r="I1905">
            <v>61.6</v>
          </cell>
        </row>
        <row r="1906">
          <cell r="A1906" t="str">
            <v>Производство электромонтажных работ</v>
          </cell>
          <cell r="B1906">
            <v>0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64.2</v>
          </cell>
          <cell r="H1906">
            <v>100</v>
          </cell>
          <cell r="I1906">
            <v>35.799999999999997</v>
          </cell>
        </row>
        <row r="1907">
          <cell r="A1907" t="str">
            <v>Производство прочих строительно-монтажных работ</v>
          </cell>
          <cell r="B1907">
            <v>2.2000000000000002</v>
          </cell>
          <cell r="C1907">
            <v>2.2000000000000002</v>
          </cell>
          <cell r="D1907">
            <v>0.5</v>
          </cell>
          <cell r="E1907">
            <v>0</v>
          </cell>
          <cell r="F1907">
            <v>0</v>
          </cell>
          <cell r="G1907">
            <v>37.700000000000003</v>
          </cell>
          <cell r="H1907">
            <v>101.7</v>
          </cell>
          <cell r="I1907">
            <v>62.3</v>
          </cell>
        </row>
        <row r="1908">
          <cell r="A1908" t="str">
            <v>Работы строительные специализированные прочие</v>
          </cell>
          <cell r="B1908">
            <v>4.7</v>
          </cell>
          <cell r="C1908">
            <v>4</v>
          </cell>
          <cell r="D1908">
            <v>6.7</v>
          </cell>
          <cell r="E1908">
            <v>2.6</v>
          </cell>
          <cell r="F1908">
            <v>86.1</v>
          </cell>
          <cell r="G1908">
            <v>63.9</v>
          </cell>
          <cell r="H1908">
            <v>98</v>
          </cell>
          <cell r="I1908">
            <v>36.1</v>
          </cell>
        </row>
        <row r="1909">
          <cell r="A1909" t="str">
            <v>Работы строительные специализированные прочие, не включенные в другие группировки</v>
          </cell>
          <cell r="B1909">
            <v>4.7</v>
          </cell>
          <cell r="C1909">
            <v>4</v>
          </cell>
          <cell r="D1909">
            <v>6.7</v>
          </cell>
          <cell r="E1909">
            <v>2.6</v>
          </cell>
          <cell r="F1909">
            <v>86.1</v>
          </cell>
          <cell r="G1909">
            <v>63.9</v>
          </cell>
          <cell r="H1909">
            <v>98</v>
          </cell>
          <cell r="I1909">
            <v>36.1</v>
          </cell>
        </row>
        <row r="1910">
          <cell r="A1910" t="str">
            <v>Работы по сборке и монтажу сборных конструкций</v>
          </cell>
          <cell r="B1910">
            <v>4.7</v>
          </cell>
          <cell r="C1910">
            <v>4</v>
          </cell>
          <cell r="D1910">
            <v>6.7</v>
          </cell>
          <cell r="E1910">
            <v>2.6</v>
          </cell>
          <cell r="F1910">
            <v>86.1</v>
          </cell>
          <cell r="G1910">
            <v>63.9</v>
          </cell>
          <cell r="H1910">
            <v>98</v>
          </cell>
          <cell r="I1910">
            <v>36.1</v>
          </cell>
        </row>
        <row r="1911">
          <cell r="A1911" t="str">
            <v>ТОРГОВЛЯ ОПТОВАЯ И РОЗНИЧНАЯ; РЕМОНТ АВТОТРАНСПОРТНЫХ СРЕДСТВ И МОТОЦИКЛОВ</v>
          </cell>
          <cell r="B1911">
            <v>5</v>
          </cell>
          <cell r="C1911">
            <v>4.9000000000000004</v>
          </cell>
          <cell r="D1911">
            <v>1.8</v>
          </cell>
          <cell r="E1911">
            <v>0.2</v>
          </cell>
          <cell r="F1911">
            <v>90.7</v>
          </cell>
          <cell r="G1911">
            <v>20.6</v>
          </cell>
          <cell r="H1911">
            <v>103.4</v>
          </cell>
          <cell r="I1911">
            <v>79.400000000000006</v>
          </cell>
        </row>
        <row r="1912">
          <cell r="A1912" t="str">
            <v>Торговля оптовая и розничная автотранспортными средствами и мотоциклами и их ремонт</v>
          </cell>
          <cell r="B1912">
            <v>25.9</v>
          </cell>
          <cell r="C1912">
            <v>25.5</v>
          </cell>
          <cell r="D1912">
            <v>2.7</v>
          </cell>
          <cell r="E1912">
            <v>0.2</v>
          </cell>
          <cell r="F1912">
            <v>66.400000000000006</v>
          </cell>
          <cell r="G1912">
            <v>91.1</v>
          </cell>
          <cell r="H1912">
            <v>131.19999999999999</v>
          </cell>
          <cell r="I1912">
            <v>8.9</v>
          </cell>
        </row>
        <row r="1913">
          <cell r="A1913" t="str">
            <v>Торговля автотранспортными средствами</v>
          </cell>
          <cell r="B1913">
            <v>25.8</v>
          </cell>
          <cell r="C1913">
            <v>25.5</v>
          </cell>
          <cell r="D1913">
            <v>2.7</v>
          </cell>
          <cell r="E1913">
            <v>0.2</v>
          </cell>
          <cell r="F1913">
            <v>66.400000000000006</v>
          </cell>
          <cell r="G1913">
            <v>91.2</v>
          </cell>
          <cell r="H1913">
            <v>131.19999999999999</v>
          </cell>
          <cell r="I1913">
            <v>8.8000000000000007</v>
          </cell>
        </row>
        <row r="1914">
          <cell r="A1914" t="str">
            <v>Торговля легковыми автомобилями и грузовыми автомобилями малой грузоподъемности</v>
          </cell>
          <cell r="B1914">
            <v>26.4</v>
          </cell>
          <cell r="C1914">
            <v>26.1</v>
          </cell>
          <cell r="D1914">
            <v>2.8</v>
          </cell>
          <cell r="E1914">
            <v>0.2</v>
          </cell>
          <cell r="F1914">
            <v>66.400000000000006</v>
          </cell>
          <cell r="G1914">
            <v>91.5</v>
          </cell>
          <cell r="H1914">
            <v>132</v>
          </cell>
          <cell r="I1914">
            <v>8.5</v>
          </cell>
        </row>
        <row r="1915">
          <cell r="A1915" t="str">
            <v>Торговля оптовая легковыми автомобилями и легкими автотранспортными средствами</v>
          </cell>
          <cell r="B1915">
            <v>27.7</v>
          </cell>
          <cell r="C1915">
            <v>27.3</v>
          </cell>
          <cell r="D1915">
            <v>2.8</v>
          </cell>
          <cell r="E1915">
            <v>0.3</v>
          </cell>
          <cell r="F1915">
            <v>66.400000000000006</v>
          </cell>
          <cell r="G1915">
            <v>92</v>
          </cell>
          <cell r="H1915">
            <v>134.4</v>
          </cell>
          <cell r="I1915">
            <v>8</v>
          </cell>
        </row>
        <row r="1916">
          <cell r="A1916" t="str">
            <v>Торговля розничная легковыми автомобилями и легкими автотранспортными средствами в специализированных магазинах</v>
          </cell>
          <cell r="B1916">
            <v>2.6</v>
          </cell>
          <cell r="C1916">
            <v>2.6</v>
          </cell>
          <cell r="D1916">
            <v>2.7</v>
          </cell>
          <cell r="E1916">
            <v>0</v>
          </cell>
          <cell r="F1916">
            <v>0</v>
          </cell>
          <cell r="G1916">
            <v>82.3</v>
          </cell>
          <cell r="H1916">
            <v>99.8</v>
          </cell>
          <cell r="I1916">
            <v>17.7</v>
          </cell>
        </row>
        <row r="1917">
          <cell r="A1917" t="str">
            <v>Торговля прочими автотранспортными средствами</v>
          </cell>
          <cell r="B1917">
            <v>0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  <cell r="G1917">
            <v>72.599999999999994</v>
          </cell>
          <cell r="H1917">
            <v>100</v>
          </cell>
          <cell r="I1917">
            <v>27.4</v>
          </cell>
        </row>
        <row r="1918">
          <cell r="A1918" t="str">
            <v>Торговля автомобильными деталями, узлами и принадлежностями</v>
          </cell>
          <cell r="B1918">
            <v>35.200000000000003</v>
          </cell>
          <cell r="C1918">
            <v>35.200000000000003</v>
          </cell>
          <cell r="D1918">
            <v>0</v>
          </cell>
          <cell r="E1918">
            <v>0</v>
          </cell>
          <cell r="F1918">
            <v>0</v>
          </cell>
          <cell r="G1918">
            <v>33.4</v>
          </cell>
          <cell r="H1918">
            <v>154.4</v>
          </cell>
          <cell r="I1918">
            <v>66.599999999999994</v>
          </cell>
        </row>
        <row r="1919">
          <cell r="A1919" t="str">
            <v>Торговля оптовая автомобильными деталями, узлами и принадлежностями</v>
          </cell>
          <cell r="B1919">
            <v>35.200000000000003</v>
          </cell>
          <cell r="C1919">
            <v>35.200000000000003</v>
          </cell>
          <cell r="D1919">
            <v>0</v>
          </cell>
          <cell r="E1919">
            <v>0</v>
          </cell>
          <cell r="F1919">
            <v>0</v>
          </cell>
          <cell r="G1919">
            <v>33.4</v>
          </cell>
          <cell r="H1919">
            <v>154.4</v>
          </cell>
          <cell r="I1919">
            <v>66.599999999999994</v>
          </cell>
        </row>
        <row r="1920">
          <cell r="A1920" t="str">
            <v>Торговля оптовая автомобильными деталями, узлами и принадлежностями, кроме деятельности агентов</v>
          </cell>
          <cell r="B1920">
            <v>35.200000000000003</v>
          </cell>
          <cell r="C1920">
            <v>35.200000000000003</v>
          </cell>
          <cell r="D1920">
            <v>0</v>
          </cell>
          <cell r="E1920">
            <v>0</v>
          </cell>
          <cell r="F1920">
            <v>0</v>
          </cell>
          <cell r="G1920">
            <v>33.4</v>
          </cell>
          <cell r="H1920">
            <v>154.4</v>
          </cell>
          <cell r="I1920">
            <v>66.599999999999994</v>
          </cell>
        </row>
        <row r="1921">
          <cell r="A1921" t="str">
            <v>Торговля оптовая, кроме оптовой торговли автотранспортными средствами и мотоциклами</v>
          </cell>
          <cell r="B1921">
            <v>0.8</v>
          </cell>
          <cell r="C1921">
            <v>0.8</v>
          </cell>
          <cell r="D1921">
            <v>1.6</v>
          </cell>
          <cell r="E1921">
            <v>0.2</v>
          </cell>
          <cell r="F1921">
            <v>96.6</v>
          </cell>
          <cell r="G1921">
            <v>8.1</v>
          </cell>
          <cell r="H1921">
            <v>99.2</v>
          </cell>
          <cell r="I1921">
            <v>91.9</v>
          </cell>
        </row>
        <row r="1922">
          <cell r="A1922" t="str">
            <v>Торговля оптовая за вознаграждение или на договорной основе</v>
          </cell>
          <cell r="B1922">
            <v>97.9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95.7</v>
          </cell>
          <cell r="H1922">
            <v>4802.3</v>
          </cell>
          <cell r="I1922">
            <v>4.3</v>
          </cell>
        </row>
        <row r="1923">
          <cell r="A1923" t="str">
            <v>Деятельность агентов, специализирующихся на оптовой торговле прочими отдельными видами товаров</v>
          </cell>
          <cell r="B1923">
            <v>100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97.8</v>
          </cell>
          <cell r="H1923">
            <v>0</v>
          </cell>
          <cell r="I1923">
            <v>2.2000000000000002</v>
          </cell>
        </row>
        <row r="1924">
          <cell r="A1924" t="str">
            <v>Деятельность агентов, специализирующихся на оптовой торговле товарами, не включенными в другие группировки</v>
          </cell>
          <cell r="B1924">
            <v>100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97.8</v>
          </cell>
          <cell r="H1924">
            <v>0</v>
          </cell>
          <cell r="I1924">
            <v>2.2000000000000002</v>
          </cell>
        </row>
        <row r="1925">
          <cell r="A1925" t="str">
            <v>Деятельность агентов, специализирующихся на оптовой торговле прочими товарами, не включенными в другие группировки</v>
          </cell>
          <cell r="B1925">
            <v>100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97.8</v>
          </cell>
          <cell r="H1925">
            <v>0</v>
          </cell>
          <cell r="I1925">
            <v>2.2000000000000002</v>
          </cell>
        </row>
        <row r="1926">
          <cell r="A1926" t="str">
            <v>Деятельность агентов по оптовой торговле универсальным ассортиментом товаров</v>
          </cell>
          <cell r="B1926">
            <v>0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100</v>
          </cell>
          <cell r="I1926">
            <v>100</v>
          </cell>
        </row>
        <row r="1927">
          <cell r="A1927" t="str">
            <v>Торговля оптовая сельскохозяйственным сырьем и живыми животными</v>
          </cell>
          <cell r="B1927">
            <v>5.6</v>
          </cell>
          <cell r="C1927">
            <v>5.6</v>
          </cell>
          <cell r="D1927">
            <v>2.4</v>
          </cell>
          <cell r="E1927">
            <v>0</v>
          </cell>
          <cell r="F1927">
            <v>0</v>
          </cell>
          <cell r="G1927">
            <v>43.2</v>
          </cell>
          <cell r="H1927">
            <v>103.4</v>
          </cell>
          <cell r="I1927">
            <v>56.8</v>
          </cell>
        </row>
        <row r="1928">
          <cell r="A1928" t="str">
            <v>Торговля оптовая зерном, необработанным табаком, семенами и кормами для сельскохозяйственных животных</v>
          </cell>
          <cell r="B1928">
            <v>5.6</v>
          </cell>
          <cell r="C1928">
            <v>5.6</v>
          </cell>
          <cell r="D1928">
            <v>2.4</v>
          </cell>
          <cell r="E1928">
            <v>0</v>
          </cell>
          <cell r="F1928">
            <v>0</v>
          </cell>
          <cell r="G1928">
            <v>43.2</v>
          </cell>
          <cell r="H1928">
            <v>103.4</v>
          </cell>
          <cell r="I1928">
            <v>56.8</v>
          </cell>
        </row>
        <row r="1929">
          <cell r="A1929" t="str">
            <v>Торговля оптовая зерном, семенами и кормами для животных</v>
          </cell>
          <cell r="B1929">
            <v>5.6</v>
          </cell>
          <cell r="C1929">
            <v>5.6</v>
          </cell>
          <cell r="D1929">
            <v>2.4</v>
          </cell>
          <cell r="E1929">
            <v>0</v>
          </cell>
          <cell r="F1929">
            <v>0</v>
          </cell>
          <cell r="G1929">
            <v>43.2</v>
          </cell>
          <cell r="H1929">
            <v>103.4</v>
          </cell>
          <cell r="I1929">
            <v>56.8</v>
          </cell>
        </row>
        <row r="1930">
          <cell r="A1930" t="str">
            <v>Торговля оптовая зерном</v>
          </cell>
          <cell r="B1930">
            <v>5.6</v>
          </cell>
          <cell r="C1930">
            <v>5.6</v>
          </cell>
          <cell r="D1930">
            <v>2.4</v>
          </cell>
          <cell r="E1930">
            <v>0</v>
          </cell>
          <cell r="F1930">
            <v>0</v>
          </cell>
          <cell r="G1930">
            <v>43.2</v>
          </cell>
          <cell r="H1930">
            <v>103.4</v>
          </cell>
          <cell r="I1930">
            <v>56.8</v>
          </cell>
        </row>
        <row r="1931">
          <cell r="A1931" t="str">
            <v>Торговля оптовая пищевыми продуктами, напитками и табачными изделиями</v>
          </cell>
          <cell r="B1931">
            <v>5.3</v>
          </cell>
          <cell r="C1931">
            <v>5.2</v>
          </cell>
          <cell r="D1931">
            <v>1.2</v>
          </cell>
          <cell r="E1931">
            <v>0.1</v>
          </cell>
          <cell r="F1931">
            <v>100</v>
          </cell>
          <cell r="G1931">
            <v>52.8</v>
          </cell>
          <cell r="H1931">
            <v>104.4</v>
          </cell>
          <cell r="I1931">
            <v>47.2</v>
          </cell>
        </row>
        <row r="1932">
          <cell r="A1932" t="str">
            <v>Торговля оптовая фруктами и овощами</v>
          </cell>
          <cell r="B1932">
            <v>31.5</v>
          </cell>
          <cell r="C1932">
            <v>31.5</v>
          </cell>
          <cell r="D1932">
            <v>0</v>
          </cell>
          <cell r="E1932">
            <v>0</v>
          </cell>
          <cell r="F1932">
            <v>0</v>
          </cell>
          <cell r="G1932">
            <v>35.6</v>
          </cell>
          <cell r="H1932">
            <v>145.9</v>
          </cell>
          <cell r="I1932">
            <v>64.400000000000006</v>
          </cell>
        </row>
        <row r="1933">
          <cell r="A1933" t="str">
            <v>Торговля оптовая свежими овощами, фруктами и орехами</v>
          </cell>
          <cell r="B1933">
            <v>31.5</v>
          </cell>
          <cell r="C1933">
            <v>31.5</v>
          </cell>
          <cell r="D1933">
            <v>0</v>
          </cell>
          <cell r="E1933">
            <v>0</v>
          </cell>
          <cell r="F1933">
            <v>0</v>
          </cell>
          <cell r="G1933">
            <v>35.6</v>
          </cell>
          <cell r="H1933">
            <v>145.9</v>
          </cell>
          <cell r="I1933">
            <v>64.400000000000006</v>
          </cell>
        </row>
        <row r="1934">
          <cell r="A1934" t="str">
            <v>Торговля оптовая мясом и мясными продуктами</v>
          </cell>
          <cell r="B1934">
            <v>0.5</v>
          </cell>
          <cell r="C1934">
            <v>0.5</v>
          </cell>
          <cell r="D1934">
            <v>0</v>
          </cell>
          <cell r="E1934">
            <v>0</v>
          </cell>
          <cell r="F1934">
            <v>0</v>
          </cell>
          <cell r="G1934">
            <v>11.3</v>
          </cell>
          <cell r="H1934">
            <v>100.5</v>
          </cell>
          <cell r="I1934">
            <v>88.7</v>
          </cell>
        </row>
        <row r="1935">
          <cell r="A1935" t="str">
            <v>Торговля оптовая продуктами из мяса и мяса птицы</v>
          </cell>
          <cell r="B1935">
            <v>0.5</v>
          </cell>
          <cell r="C1935">
            <v>0.5</v>
          </cell>
          <cell r="D1935">
            <v>0</v>
          </cell>
          <cell r="E1935">
            <v>0</v>
          </cell>
          <cell r="F1935">
            <v>0</v>
          </cell>
          <cell r="G1935">
            <v>11.3</v>
          </cell>
          <cell r="H1935">
            <v>100.5</v>
          </cell>
          <cell r="I1935">
            <v>88.7</v>
          </cell>
        </row>
        <row r="1936">
          <cell r="A1936" t="str">
            <v>Торговля оптовая молочными продуктами, яйцами и пищевыми маслами и жирами</v>
          </cell>
          <cell r="B1936">
            <v>11.4</v>
          </cell>
          <cell r="C1936">
            <v>11.4</v>
          </cell>
          <cell r="D1936">
            <v>0</v>
          </cell>
          <cell r="E1936">
            <v>0</v>
          </cell>
          <cell r="F1936">
            <v>0</v>
          </cell>
          <cell r="G1936">
            <v>3</v>
          </cell>
          <cell r="H1936">
            <v>112.8</v>
          </cell>
          <cell r="I1936">
            <v>97</v>
          </cell>
        </row>
        <row r="1937">
          <cell r="A1937" t="str">
            <v>Торговля оптовая молочными продуктами</v>
          </cell>
          <cell r="B1937">
            <v>11.4</v>
          </cell>
          <cell r="C1937">
            <v>11.4</v>
          </cell>
          <cell r="D1937">
            <v>0</v>
          </cell>
          <cell r="E1937">
            <v>0</v>
          </cell>
          <cell r="F1937">
            <v>0</v>
          </cell>
          <cell r="G1937">
            <v>3</v>
          </cell>
          <cell r="H1937">
            <v>112.8</v>
          </cell>
          <cell r="I1937">
            <v>97</v>
          </cell>
        </row>
        <row r="1938">
          <cell r="A1938" t="str">
            <v>Торговля оптовая напитками</v>
          </cell>
          <cell r="B1938">
            <v>70.5</v>
          </cell>
          <cell r="C1938">
            <v>64.900000000000006</v>
          </cell>
          <cell r="D1938">
            <v>64.7</v>
          </cell>
          <cell r="E1938">
            <v>0.5</v>
          </cell>
          <cell r="F1938">
            <v>100</v>
          </cell>
          <cell r="G1938">
            <v>73.400000000000006</v>
          </cell>
          <cell r="H1938">
            <v>119.5</v>
          </cell>
          <cell r="I1938">
            <v>26.6</v>
          </cell>
        </row>
        <row r="1939">
          <cell r="A1939" t="str">
            <v>Торговля оптовая алкогольными напитками, включая пиво и пищевой этиловый спирт</v>
          </cell>
          <cell r="B1939">
            <v>70.5</v>
          </cell>
          <cell r="C1939">
            <v>64.900000000000006</v>
          </cell>
          <cell r="D1939">
            <v>64.7</v>
          </cell>
          <cell r="E1939">
            <v>0.5</v>
          </cell>
          <cell r="F1939">
            <v>100</v>
          </cell>
          <cell r="G1939">
            <v>73.400000000000006</v>
          </cell>
          <cell r="H1939">
            <v>119.5</v>
          </cell>
          <cell r="I1939">
            <v>26.6</v>
          </cell>
        </row>
        <row r="1940">
          <cell r="A1940" t="str">
            <v>Торговля оптовая пивом</v>
          </cell>
          <cell r="B1940">
            <v>70.5</v>
          </cell>
          <cell r="C1940">
            <v>64.900000000000006</v>
          </cell>
          <cell r="D1940">
            <v>64.7</v>
          </cell>
          <cell r="E1940">
            <v>0.5</v>
          </cell>
          <cell r="F1940">
            <v>100</v>
          </cell>
          <cell r="G1940">
            <v>73.400000000000006</v>
          </cell>
          <cell r="H1940">
            <v>119.5</v>
          </cell>
          <cell r="I1940">
            <v>26.6</v>
          </cell>
        </row>
        <row r="1941">
          <cell r="A1941" t="str">
            <v>Торговля оптовая табачными изделиями</v>
          </cell>
          <cell r="B1941">
            <v>23.8</v>
          </cell>
          <cell r="C1941">
            <v>21.4</v>
          </cell>
          <cell r="D1941">
            <v>20.8</v>
          </cell>
          <cell r="E1941">
            <v>1.3</v>
          </cell>
          <cell r="F1941">
            <v>100</v>
          </cell>
          <cell r="G1941">
            <v>46.8</v>
          </cell>
          <cell r="H1941">
            <v>104</v>
          </cell>
          <cell r="I1941">
            <v>53.2</v>
          </cell>
        </row>
        <row r="1942">
          <cell r="A1942" t="str">
            <v>Торговля оптовая сахаром, шоколадом и сахаристыми кондитерскими изделиями</v>
          </cell>
          <cell r="B1942">
            <v>15.3</v>
          </cell>
          <cell r="C1942">
            <v>15.3</v>
          </cell>
          <cell r="D1942">
            <v>0.1</v>
          </cell>
          <cell r="E1942">
            <v>0.1</v>
          </cell>
          <cell r="F1942">
            <v>100</v>
          </cell>
          <cell r="G1942">
            <v>77.8</v>
          </cell>
          <cell r="H1942">
            <v>118</v>
          </cell>
          <cell r="I1942">
            <v>22.2</v>
          </cell>
        </row>
        <row r="1943">
          <cell r="A1943" t="str">
            <v>Торговля оптовая сахаром</v>
          </cell>
          <cell r="B1943">
            <v>15.3</v>
          </cell>
          <cell r="C1943">
            <v>15.3</v>
          </cell>
          <cell r="D1943">
            <v>0.1</v>
          </cell>
          <cell r="E1943">
            <v>0.1</v>
          </cell>
          <cell r="F1943">
            <v>100</v>
          </cell>
          <cell r="G1943">
            <v>77.8</v>
          </cell>
          <cell r="H1943">
            <v>118</v>
          </cell>
          <cell r="I1943">
            <v>22.2</v>
          </cell>
        </row>
        <row r="1944">
          <cell r="A1944" t="str">
            <v>Торговля оптовая прочими пищевыми продуктами, включая рыбу, ракообразных и моллюсков</v>
          </cell>
          <cell r="B1944">
            <v>0.5</v>
          </cell>
          <cell r="C1944">
            <v>0.5</v>
          </cell>
          <cell r="D1944">
            <v>0.2</v>
          </cell>
          <cell r="E1944">
            <v>0</v>
          </cell>
          <cell r="F1944">
            <v>0</v>
          </cell>
          <cell r="G1944">
            <v>45.4</v>
          </cell>
          <cell r="H1944">
            <v>100.4</v>
          </cell>
          <cell r="I1944">
            <v>54.6</v>
          </cell>
        </row>
        <row r="1945">
          <cell r="A1945" t="str">
            <v>Торговля оптовая прочими пищевыми продуктами</v>
          </cell>
          <cell r="B1945">
            <v>0.5</v>
          </cell>
          <cell r="C1945">
            <v>0.5</v>
          </cell>
          <cell r="D1945">
            <v>0.2</v>
          </cell>
          <cell r="E1945">
            <v>0</v>
          </cell>
          <cell r="F1945">
            <v>0</v>
          </cell>
          <cell r="G1945">
            <v>45.4</v>
          </cell>
          <cell r="H1945">
            <v>100.4</v>
          </cell>
          <cell r="I1945">
            <v>54.6</v>
          </cell>
        </row>
        <row r="1946">
          <cell r="A1946" t="str">
            <v>Торговля оптовая гомогенизированными пищевыми продуктами, детским и диетическим питанием</v>
          </cell>
          <cell r="B1946">
            <v>0.5</v>
          </cell>
          <cell r="C1946">
            <v>0.5</v>
          </cell>
          <cell r="D1946">
            <v>0.2</v>
          </cell>
          <cell r="E1946">
            <v>0</v>
          </cell>
          <cell r="F1946">
            <v>0</v>
          </cell>
          <cell r="G1946">
            <v>45.4</v>
          </cell>
          <cell r="H1946">
            <v>100.4</v>
          </cell>
          <cell r="I1946">
            <v>54.6</v>
          </cell>
        </row>
        <row r="1947">
          <cell r="A1947" t="str">
            <v>Торговля оптовая непродовольственными потребительскими товарами</v>
          </cell>
          <cell r="B1947">
            <v>16.8</v>
          </cell>
          <cell r="C1947">
            <v>16.8</v>
          </cell>
          <cell r="D1947">
            <v>0.8</v>
          </cell>
          <cell r="E1947">
            <v>0.7</v>
          </cell>
          <cell r="F1947">
            <v>20.3</v>
          </cell>
          <cell r="G1947">
            <v>73.7</v>
          </cell>
          <cell r="H1947">
            <v>119.3</v>
          </cell>
          <cell r="I1947">
            <v>26.3</v>
          </cell>
        </row>
        <row r="1948">
          <cell r="A1948" t="str">
            <v>Торговля оптовая одеждой и обувью</v>
          </cell>
          <cell r="B1948">
            <v>51.6</v>
          </cell>
          <cell r="C1948">
            <v>51.6</v>
          </cell>
          <cell r="D1948">
            <v>3.3</v>
          </cell>
          <cell r="E1948">
            <v>0</v>
          </cell>
          <cell r="F1948">
            <v>0</v>
          </cell>
          <cell r="G1948">
            <v>71.3</v>
          </cell>
          <cell r="H1948">
            <v>199.8</v>
          </cell>
          <cell r="I1948">
            <v>28.7</v>
          </cell>
        </row>
        <row r="1949">
          <cell r="A1949" t="str">
            <v>Торговля оптовая одеждой</v>
          </cell>
          <cell r="B1949">
            <v>51.6</v>
          </cell>
          <cell r="C1949">
            <v>51.6</v>
          </cell>
          <cell r="D1949">
            <v>3.3</v>
          </cell>
          <cell r="E1949">
            <v>0</v>
          </cell>
          <cell r="F1949">
            <v>0</v>
          </cell>
          <cell r="G1949">
            <v>71.3</v>
          </cell>
          <cell r="H1949">
            <v>199.8</v>
          </cell>
          <cell r="I1949">
            <v>28.7</v>
          </cell>
        </row>
        <row r="1950">
          <cell r="A1950" t="str">
            <v>Торговля оптовая одеждой, включая спортивную, кроме нательного белья</v>
          </cell>
          <cell r="B1950">
            <v>51.6</v>
          </cell>
          <cell r="C1950">
            <v>51.6</v>
          </cell>
          <cell r="D1950">
            <v>3.3</v>
          </cell>
          <cell r="E1950">
            <v>0</v>
          </cell>
          <cell r="F1950">
            <v>0</v>
          </cell>
          <cell r="G1950">
            <v>71.3</v>
          </cell>
          <cell r="H1950">
            <v>199.8</v>
          </cell>
          <cell r="I1950">
            <v>28.7</v>
          </cell>
        </row>
        <row r="1951">
          <cell r="A1951" t="str">
            <v>Торговля оптовая бытовыми электротоварами</v>
          </cell>
          <cell r="B1951">
            <v>0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27.7</v>
          </cell>
          <cell r="H1951">
            <v>100</v>
          </cell>
          <cell r="I1951">
            <v>72.3</v>
          </cell>
        </row>
        <row r="1952">
          <cell r="A1952" t="str">
            <v>Торговля оптовая электрической бытовой техникой</v>
          </cell>
          <cell r="B1952">
            <v>0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27.7</v>
          </cell>
          <cell r="H1952">
            <v>100</v>
          </cell>
          <cell r="I1952">
            <v>72.3</v>
          </cell>
        </row>
        <row r="1953">
          <cell r="A1953" t="str">
            <v>Торговля оптовая изделиями из керамики и стекла и чистящими средствами</v>
          </cell>
          <cell r="B1953">
            <v>7.2</v>
          </cell>
          <cell r="C1953">
            <v>7.2</v>
          </cell>
          <cell r="D1953">
            <v>0</v>
          </cell>
          <cell r="E1953">
            <v>0</v>
          </cell>
          <cell r="F1953">
            <v>0</v>
          </cell>
          <cell r="G1953">
            <v>43</v>
          </cell>
          <cell r="H1953">
            <v>107.8</v>
          </cell>
          <cell r="I1953">
            <v>57</v>
          </cell>
        </row>
        <row r="1954">
          <cell r="A1954" t="str">
            <v>Торговля оптовая чистящими средствами</v>
          </cell>
          <cell r="B1954">
            <v>7.2</v>
          </cell>
          <cell r="C1954">
            <v>7.2</v>
          </cell>
          <cell r="D1954">
            <v>0</v>
          </cell>
          <cell r="E1954">
            <v>0</v>
          </cell>
          <cell r="F1954">
            <v>0</v>
          </cell>
          <cell r="G1954">
            <v>43</v>
          </cell>
          <cell r="H1954">
            <v>107.8</v>
          </cell>
          <cell r="I1954">
            <v>57</v>
          </cell>
        </row>
        <row r="1955">
          <cell r="A1955" t="str">
            <v>Торговля оптовая парфюмерными и косметическими товарами</v>
          </cell>
          <cell r="B1955">
            <v>29.1</v>
          </cell>
          <cell r="C1955">
            <v>29.1</v>
          </cell>
          <cell r="D1955">
            <v>1.1000000000000001</v>
          </cell>
          <cell r="E1955">
            <v>1.1000000000000001</v>
          </cell>
          <cell r="F1955">
            <v>47.7</v>
          </cell>
          <cell r="G1955">
            <v>56.2</v>
          </cell>
          <cell r="H1955">
            <v>139.5</v>
          </cell>
          <cell r="I1955">
            <v>43.8</v>
          </cell>
        </row>
        <row r="1956">
          <cell r="A1956" t="str">
            <v>Торговля оптовая мебелью, коврами и осветительным оборудованием</v>
          </cell>
          <cell r="B1956">
            <v>17.2</v>
          </cell>
          <cell r="C1956">
            <v>17.2</v>
          </cell>
          <cell r="D1956">
            <v>45.2</v>
          </cell>
          <cell r="E1956">
            <v>45.2</v>
          </cell>
          <cell r="F1956">
            <v>0</v>
          </cell>
          <cell r="G1956">
            <v>42.9</v>
          </cell>
          <cell r="H1956">
            <v>66.2</v>
          </cell>
          <cell r="I1956">
            <v>57.1</v>
          </cell>
        </row>
        <row r="1957">
          <cell r="A1957" t="str">
            <v>Торговля оптовая прочими бытовыми товарами</v>
          </cell>
          <cell r="B1957">
            <v>8.6</v>
          </cell>
          <cell r="C1957">
            <v>8.6</v>
          </cell>
          <cell r="D1957">
            <v>0</v>
          </cell>
          <cell r="E1957">
            <v>0</v>
          </cell>
          <cell r="F1957">
            <v>0</v>
          </cell>
          <cell r="G1957">
            <v>89.8</v>
          </cell>
          <cell r="H1957">
            <v>109.4</v>
          </cell>
          <cell r="I1957">
            <v>10.199999999999999</v>
          </cell>
        </row>
        <row r="1958">
          <cell r="A1958" t="str">
            <v>Торговля оптовая книгами, газетами и журналами, писчебумажными и канцелярскими товарами</v>
          </cell>
          <cell r="B1958">
            <v>44</v>
          </cell>
          <cell r="C1958">
            <v>44</v>
          </cell>
          <cell r="D1958">
            <v>0</v>
          </cell>
          <cell r="E1958">
            <v>0</v>
          </cell>
          <cell r="F1958">
            <v>0</v>
          </cell>
          <cell r="G1958">
            <v>64.099999999999994</v>
          </cell>
          <cell r="H1958">
            <v>178.7</v>
          </cell>
          <cell r="I1958">
            <v>35.9</v>
          </cell>
        </row>
        <row r="1959">
          <cell r="A1959" t="str">
            <v>Торговля оптовая писчебумажными и канцелярскими товарами</v>
          </cell>
          <cell r="B1959">
            <v>59.7</v>
          </cell>
          <cell r="C1959">
            <v>59.7</v>
          </cell>
          <cell r="D1959">
            <v>0</v>
          </cell>
          <cell r="E1959">
            <v>0</v>
          </cell>
          <cell r="F1959">
            <v>0</v>
          </cell>
          <cell r="G1959">
            <v>72.2</v>
          </cell>
          <cell r="H1959">
            <v>247.9</v>
          </cell>
          <cell r="I1959">
            <v>27.8</v>
          </cell>
        </row>
        <row r="1960">
          <cell r="A1960" t="str">
            <v>Торговля оптовая прочими потребительскими товарами</v>
          </cell>
          <cell r="B1960">
            <v>0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96</v>
          </cell>
          <cell r="H1960">
            <v>100</v>
          </cell>
          <cell r="I1960">
            <v>4</v>
          </cell>
        </row>
        <row r="1961">
          <cell r="A1961" t="str">
            <v>Торговля оптовая играми и игрушками</v>
          </cell>
          <cell r="B1961">
            <v>0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96</v>
          </cell>
          <cell r="H1961">
            <v>100</v>
          </cell>
          <cell r="I1961">
            <v>4</v>
          </cell>
        </row>
        <row r="1962">
          <cell r="A1962" t="str">
            <v>Торговля оптовая информационным и коммуникационным оборудованием</v>
          </cell>
          <cell r="B1962">
            <v>0.8</v>
          </cell>
          <cell r="C1962">
            <v>0.8</v>
          </cell>
          <cell r="D1962">
            <v>1.3</v>
          </cell>
          <cell r="E1962">
            <v>0</v>
          </cell>
          <cell r="F1962">
            <v>0</v>
          </cell>
          <cell r="G1962">
            <v>69.400000000000006</v>
          </cell>
          <cell r="H1962">
            <v>99.5</v>
          </cell>
          <cell r="I1962">
            <v>30.6</v>
          </cell>
        </row>
        <row r="1963">
          <cell r="A1963" t="str">
            <v>Торговля оптовая компьютерами, периферийными устройствами к компьютерам и программным обеспечением</v>
          </cell>
          <cell r="B1963">
            <v>0.8</v>
          </cell>
          <cell r="C1963">
            <v>0.8</v>
          </cell>
          <cell r="D1963">
            <v>1.3</v>
          </cell>
          <cell r="E1963">
            <v>0</v>
          </cell>
          <cell r="F1963">
            <v>0</v>
          </cell>
          <cell r="G1963">
            <v>69.400000000000006</v>
          </cell>
          <cell r="H1963">
            <v>99.5</v>
          </cell>
          <cell r="I1963">
            <v>30.6</v>
          </cell>
        </row>
        <row r="1964">
          <cell r="A1964" t="str">
            <v>Торговля оптовая прочими машинами, оборудованием и принадлежностями</v>
          </cell>
          <cell r="B1964">
            <v>48</v>
          </cell>
          <cell r="C1964">
            <v>48</v>
          </cell>
          <cell r="D1964">
            <v>42.1</v>
          </cell>
          <cell r="E1964">
            <v>0</v>
          </cell>
          <cell r="F1964">
            <v>0</v>
          </cell>
          <cell r="G1964">
            <v>70.3</v>
          </cell>
          <cell r="H1964">
            <v>111.4</v>
          </cell>
          <cell r="I1964">
            <v>29.7</v>
          </cell>
        </row>
        <row r="1965">
          <cell r="A1965" t="str">
            <v>Торговля оптовая прочими машинами и оборудованием</v>
          </cell>
          <cell r="B1965">
            <v>48</v>
          </cell>
          <cell r="C1965">
            <v>48</v>
          </cell>
          <cell r="D1965">
            <v>42.1</v>
          </cell>
          <cell r="E1965">
            <v>0</v>
          </cell>
          <cell r="F1965">
            <v>0</v>
          </cell>
          <cell r="G1965">
            <v>70.3</v>
          </cell>
          <cell r="H1965">
            <v>111.4</v>
          </cell>
          <cell r="I1965">
            <v>29.7</v>
          </cell>
        </row>
        <row r="1966">
          <cell r="A1966" t="str">
            <v>Торговля оптовая производственным электротехническим оборудованием, машинами, аппаратурой и материалами</v>
          </cell>
          <cell r="B1966">
            <v>92</v>
          </cell>
          <cell r="C1966">
            <v>92</v>
          </cell>
          <cell r="D1966">
            <v>97.1</v>
          </cell>
          <cell r="E1966">
            <v>0</v>
          </cell>
          <cell r="F1966">
            <v>0</v>
          </cell>
          <cell r="G1966">
            <v>44.9</v>
          </cell>
          <cell r="H1966">
            <v>36.5</v>
          </cell>
          <cell r="I1966">
            <v>55.1</v>
          </cell>
        </row>
        <row r="1967">
          <cell r="A1967" t="str">
            <v>Торговля оптовая прочими машинами, приборами, аппаратурой и оборудованием общепромышленного и специального назначения</v>
          </cell>
          <cell r="B1967">
            <v>40.799999999999997</v>
          </cell>
          <cell r="C1967">
            <v>40.799999999999997</v>
          </cell>
          <cell r="D1967">
            <v>0.2</v>
          </cell>
          <cell r="E1967">
            <v>0</v>
          </cell>
          <cell r="F1967">
            <v>0</v>
          </cell>
          <cell r="G1967">
            <v>74.400000000000006</v>
          </cell>
          <cell r="H1967">
            <v>168.5</v>
          </cell>
          <cell r="I1967">
            <v>25.6</v>
          </cell>
        </row>
        <row r="1968">
          <cell r="A1968" t="str">
            <v>Торговля оптовая специализированная прочая</v>
          </cell>
          <cell r="B1968">
            <v>0.5</v>
          </cell>
          <cell r="C1968">
            <v>0.5</v>
          </cell>
          <cell r="D1968">
            <v>1.4</v>
          </cell>
          <cell r="E1968">
            <v>0.2</v>
          </cell>
          <cell r="F1968">
            <v>96.8</v>
          </cell>
          <cell r="G1968">
            <v>7.2</v>
          </cell>
          <cell r="H1968">
            <v>99.1</v>
          </cell>
          <cell r="I1968">
            <v>92.8</v>
          </cell>
        </row>
        <row r="1969">
          <cell r="A1969" t="str">
            <v>Торговля оптовая твердым, жидким и газообразным топливом и подобными продуктами</v>
          </cell>
          <cell r="B1969">
            <v>0.5</v>
          </cell>
          <cell r="C1969">
            <v>0.5</v>
          </cell>
          <cell r="D1969">
            <v>1.4</v>
          </cell>
          <cell r="E1969">
            <v>0.2</v>
          </cell>
          <cell r="F1969">
            <v>96.8</v>
          </cell>
          <cell r="G1969">
            <v>7</v>
          </cell>
          <cell r="H1969">
            <v>99.1</v>
          </cell>
          <cell r="I1969">
            <v>93</v>
          </cell>
        </row>
        <row r="1970">
          <cell r="A1970" t="str">
            <v>Торговля оптовая природным (естественным) газом</v>
          </cell>
          <cell r="B1970">
            <v>0.5</v>
          </cell>
          <cell r="C1970">
            <v>0.5</v>
          </cell>
          <cell r="D1970">
            <v>1.4</v>
          </cell>
          <cell r="E1970">
            <v>0.2</v>
          </cell>
          <cell r="F1970">
            <v>96.8</v>
          </cell>
          <cell r="G1970">
            <v>7</v>
          </cell>
          <cell r="H1970">
            <v>99.1</v>
          </cell>
          <cell r="I1970">
            <v>93</v>
          </cell>
        </row>
        <row r="1971">
          <cell r="A1971" t="str">
            <v>Торговля оптовая металлами и металлическими рудами</v>
          </cell>
          <cell r="B1971">
            <v>0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  <cell r="G1971">
            <v>49.6</v>
          </cell>
          <cell r="H1971">
            <v>100</v>
          </cell>
          <cell r="I1971">
            <v>50.4</v>
          </cell>
        </row>
        <row r="1972">
          <cell r="A1972" t="str">
            <v>Торговля оптовая металлами в первичных формах</v>
          </cell>
          <cell r="B1972">
            <v>0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49.6</v>
          </cell>
          <cell r="H1972">
            <v>100</v>
          </cell>
          <cell r="I1972">
            <v>50.4</v>
          </cell>
        </row>
        <row r="1973">
          <cell r="A1973" t="str">
            <v>Торговля оптовая черными металлами в первичных формах</v>
          </cell>
          <cell r="B1973">
            <v>0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49.6</v>
          </cell>
          <cell r="H1973">
            <v>100</v>
          </cell>
          <cell r="I1973">
            <v>50.4</v>
          </cell>
        </row>
        <row r="1974">
          <cell r="A1974" t="str">
            <v>Торговля оптовая лесоматериалами, строительными материалами и санитарно-техническим оборудованием</v>
          </cell>
          <cell r="B1974">
            <v>0</v>
          </cell>
          <cell r="C1974">
            <v>0</v>
          </cell>
          <cell r="D1974">
            <v>3.5</v>
          </cell>
          <cell r="E1974">
            <v>0.1</v>
          </cell>
          <cell r="F1974">
            <v>100</v>
          </cell>
          <cell r="G1974">
            <v>59.2</v>
          </cell>
          <cell r="H1974">
            <v>96.5</v>
          </cell>
          <cell r="I1974">
            <v>40.799999999999997</v>
          </cell>
        </row>
        <row r="1975">
          <cell r="A1975" t="str">
            <v>Торговля оптовая прочими строительными материалами и изделиями</v>
          </cell>
          <cell r="B1975">
            <v>0</v>
          </cell>
          <cell r="C1975">
            <v>0</v>
          </cell>
          <cell r="D1975">
            <v>3.5</v>
          </cell>
          <cell r="E1975">
            <v>0.1</v>
          </cell>
          <cell r="F1975">
            <v>100</v>
          </cell>
          <cell r="G1975">
            <v>59.2</v>
          </cell>
          <cell r="H1975">
            <v>96.5</v>
          </cell>
          <cell r="I1975">
            <v>40.799999999999997</v>
          </cell>
        </row>
        <row r="1976">
          <cell r="A1976" t="str">
            <v>Торговля оптовая скобяными изделиями, водопроводным и отопительным оборудованием и принадлежностями</v>
          </cell>
          <cell r="B1976">
            <v>0</v>
          </cell>
          <cell r="C1976">
            <v>0</v>
          </cell>
          <cell r="D1976">
            <v>56.6</v>
          </cell>
          <cell r="E1976">
            <v>0</v>
          </cell>
          <cell r="F1976">
            <v>0</v>
          </cell>
          <cell r="G1976">
            <v>12.8</v>
          </cell>
          <cell r="H1976">
            <v>43.4</v>
          </cell>
          <cell r="I1976">
            <v>87.2</v>
          </cell>
        </row>
        <row r="1977">
          <cell r="A1977" t="str">
            <v>Торговля оптовая водопроводным и отопительным оборудованием и санитарно-технической арматурой</v>
          </cell>
          <cell r="B1977">
            <v>0</v>
          </cell>
          <cell r="C1977">
            <v>0</v>
          </cell>
          <cell r="D1977">
            <v>56.6</v>
          </cell>
          <cell r="E1977">
            <v>0</v>
          </cell>
          <cell r="F1977">
            <v>0</v>
          </cell>
          <cell r="G1977">
            <v>12.8</v>
          </cell>
          <cell r="H1977">
            <v>43.4</v>
          </cell>
          <cell r="I1977">
            <v>87.2</v>
          </cell>
        </row>
        <row r="1978">
          <cell r="A1978" t="str">
            <v>Торговля оптовая химическими продуктами</v>
          </cell>
          <cell r="B1978">
            <v>20.100000000000001</v>
          </cell>
          <cell r="C1978">
            <v>19.3</v>
          </cell>
          <cell r="D1978">
            <v>1.4</v>
          </cell>
          <cell r="E1978">
            <v>0</v>
          </cell>
          <cell r="F1978">
            <v>0</v>
          </cell>
          <cell r="G1978">
            <v>62.5</v>
          </cell>
          <cell r="H1978">
            <v>123.4</v>
          </cell>
          <cell r="I1978">
            <v>37.5</v>
          </cell>
        </row>
        <row r="1979">
          <cell r="A1979" t="str">
            <v>Торговля оптовая удобрениями и агрохимическими продуктами</v>
          </cell>
          <cell r="B1979">
            <v>20.100000000000001</v>
          </cell>
          <cell r="C1979">
            <v>19.3</v>
          </cell>
          <cell r="D1979">
            <v>1.4</v>
          </cell>
          <cell r="E1979">
            <v>0</v>
          </cell>
          <cell r="F1979">
            <v>0</v>
          </cell>
          <cell r="G1979">
            <v>62.5</v>
          </cell>
          <cell r="H1979">
            <v>123.4</v>
          </cell>
          <cell r="I1979">
            <v>37.5</v>
          </cell>
        </row>
        <row r="1980">
          <cell r="A1980" t="str">
            <v>Торговля оптовая неспециализированная</v>
          </cell>
          <cell r="B1980">
            <v>36.1</v>
          </cell>
          <cell r="C1980">
            <v>36.1</v>
          </cell>
          <cell r="D1980">
            <v>0</v>
          </cell>
          <cell r="E1980">
            <v>0</v>
          </cell>
          <cell r="F1980">
            <v>0</v>
          </cell>
          <cell r="G1980">
            <v>43</v>
          </cell>
          <cell r="H1980">
            <v>156.5</v>
          </cell>
          <cell r="I1980">
            <v>57</v>
          </cell>
        </row>
        <row r="1981">
          <cell r="A1981" t="str">
            <v>Торговля оптовая неспециализированная</v>
          </cell>
          <cell r="B1981">
            <v>36.1</v>
          </cell>
          <cell r="C1981">
            <v>36.1</v>
          </cell>
          <cell r="D1981">
            <v>0</v>
          </cell>
          <cell r="E1981">
            <v>0</v>
          </cell>
          <cell r="F1981">
            <v>0</v>
          </cell>
          <cell r="G1981">
            <v>43</v>
          </cell>
          <cell r="H1981">
            <v>156.5</v>
          </cell>
          <cell r="I1981">
            <v>57</v>
          </cell>
        </row>
        <row r="1982">
          <cell r="A1982" t="str">
            <v>Торговля розничная, кроме торговли автотранспортными средствами и мотоциклами</v>
          </cell>
          <cell r="B1982">
            <v>25.2</v>
          </cell>
          <cell r="C1982">
            <v>23.3</v>
          </cell>
          <cell r="D1982">
            <v>5.2</v>
          </cell>
          <cell r="E1982">
            <v>0.9</v>
          </cell>
          <cell r="F1982">
            <v>82.2</v>
          </cell>
          <cell r="G1982">
            <v>60.5</v>
          </cell>
          <cell r="H1982">
            <v>126.6</v>
          </cell>
          <cell r="I1982">
            <v>39.5</v>
          </cell>
        </row>
        <row r="1983">
          <cell r="A1983" t="str">
            <v>Торговля розничная в неспециализированных магазинах</v>
          </cell>
          <cell r="B1983">
            <v>12.1</v>
          </cell>
          <cell r="C1983">
            <v>11.2</v>
          </cell>
          <cell r="D1983">
            <v>7.3</v>
          </cell>
          <cell r="E1983">
            <v>0.9</v>
          </cell>
          <cell r="F1983">
            <v>96.7</v>
          </cell>
          <cell r="G1983">
            <v>64.5</v>
          </cell>
          <cell r="H1983">
            <v>105.5</v>
          </cell>
          <cell r="I1983">
            <v>35.5</v>
          </cell>
        </row>
        <row r="1984">
          <cell r="A1984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1984">
            <v>12</v>
          </cell>
          <cell r="C1984">
            <v>11.3</v>
          </cell>
          <cell r="D1984">
            <v>7.4</v>
          </cell>
          <cell r="E1984">
            <v>0.9</v>
          </cell>
          <cell r="F1984">
            <v>96.7</v>
          </cell>
          <cell r="G1984">
            <v>64.900000000000006</v>
          </cell>
          <cell r="H1984">
            <v>105.2</v>
          </cell>
          <cell r="I1984">
            <v>35.1</v>
          </cell>
        </row>
        <row r="1985">
          <cell r="A1985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1985">
            <v>12</v>
          </cell>
          <cell r="C1985">
            <v>11.3</v>
          </cell>
          <cell r="D1985">
            <v>7.4</v>
          </cell>
          <cell r="E1985">
            <v>0.9</v>
          </cell>
          <cell r="F1985">
            <v>96.7</v>
          </cell>
          <cell r="G1985">
            <v>64.900000000000006</v>
          </cell>
          <cell r="H1985">
            <v>105.2</v>
          </cell>
          <cell r="I1985">
            <v>35.1</v>
          </cell>
        </row>
        <row r="1986">
          <cell r="A1986" t="str">
            <v>Торговля розничная прочая в неспециализированных магазинах</v>
          </cell>
          <cell r="B1986">
            <v>15.9</v>
          </cell>
          <cell r="C1986">
            <v>9.9</v>
          </cell>
          <cell r="D1986">
            <v>3.2</v>
          </cell>
          <cell r="E1986">
            <v>0</v>
          </cell>
          <cell r="F1986">
            <v>0</v>
          </cell>
          <cell r="G1986">
            <v>53.7</v>
          </cell>
          <cell r="H1986">
            <v>115.2</v>
          </cell>
          <cell r="I1986">
            <v>46.3</v>
          </cell>
        </row>
        <row r="1987">
          <cell r="A1987" t="str">
            <v>Торговля розничная пищевыми продуктами, напитками и табачными изделиями в специализированных магазинах</v>
          </cell>
          <cell r="B1987">
            <v>2.9</v>
          </cell>
          <cell r="C1987">
            <v>2.9</v>
          </cell>
          <cell r="D1987">
            <v>0</v>
          </cell>
          <cell r="E1987">
            <v>0</v>
          </cell>
          <cell r="F1987">
            <v>0</v>
          </cell>
          <cell r="G1987">
            <v>80.5</v>
          </cell>
          <cell r="H1987">
            <v>103</v>
          </cell>
          <cell r="I1987">
            <v>19.5</v>
          </cell>
        </row>
        <row r="1988">
          <cell r="A1988" t="str">
            <v>Торговля розничная напитками в специализированных магазинах</v>
          </cell>
          <cell r="B1988">
            <v>2.9</v>
          </cell>
          <cell r="C1988">
            <v>2.9</v>
          </cell>
          <cell r="D1988">
            <v>0</v>
          </cell>
          <cell r="E1988">
            <v>0</v>
          </cell>
          <cell r="F1988">
            <v>0</v>
          </cell>
          <cell r="G1988">
            <v>80.5</v>
          </cell>
          <cell r="H1988">
            <v>103</v>
          </cell>
          <cell r="I1988">
            <v>19.5</v>
          </cell>
        </row>
        <row r="1989">
          <cell r="A1989" t="str">
            <v>Торговля розничная алкогольными напитками, включая пиво, в специализированных магазинах</v>
          </cell>
          <cell r="B1989">
            <v>2.9</v>
          </cell>
          <cell r="C1989">
            <v>2.9</v>
          </cell>
          <cell r="D1989">
            <v>0</v>
          </cell>
          <cell r="E1989">
            <v>0</v>
          </cell>
          <cell r="F1989">
            <v>0</v>
          </cell>
          <cell r="G1989">
            <v>80.5</v>
          </cell>
          <cell r="H1989">
            <v>103</v>
          </cell>
          <cell r="I1989">
            <v>19.5</v>
          </cell>
        </row>
        <row r="1990">
          <cell r="A1990" t="str">
            <v>Торговля розничная моторным топливом в специализированных магазинах</v>
          </cell>
          <cell r="B1990">
            <v>7.4</v>
          </cell>
          <cell r="C1990">
            <v>2.7</v>
          </cell>
          <cell r="D1990">
            <v>1.9</v>
          </cell>
          <cell r="E1990">
            <v>0.7</v>
          </cell>
          <cell r="F1990">
            <v>50.6</v>
          </cell>
          <cell r="G1990">
            <v>36.799999999999997</v>
          </cell>
          <cell r="H1990">
            <v>106</v>
          </cell>
          <cell r="I1990">
            <v>63.2</v>
          </cell>
        </row>
        <row r="1991">
          <cell r="A1991" t="str">
            <v>Торговля розничная моторным топливом в специализированных магазинах</v>
          </cell>
          <cell r="B1991">
            <v>7.4</v>
          </cell>
          <cell r="C1991">
            <v>2.7</v>
          </cell>
          <cell r="D1991">
            <v>1.9</v>
          </cell>
          <cell r="E1991">
            <v>0.7</v>
          </cell>
          <cell r="F1991">
            <v>50.6</v>
          </cell>
          <cell r="G1991">
            <v>36.799999999999997</v>
          </cell>
          <cell r="H1991">
            <v>106</v>
          </cell>
          <cell r="I1991">
            <v>63.2</v>
          </cell>
        </row>
        <row r="1992">
          <cell r="A1992" t="str">
            <v>Торговля розничная информационным и коммуникационным оборудованием в специализированных магазинах</v>
          </cell>
          <cell r="B1992">
            <v>0</v>
          </cell>
          <cell r="C1992">
            <v>0</v>
          </cell>
          <cell r="D1992">
            <v>0</v>
          </cell>
          <cell r="E1992">
            <v>0</v>
          </cell>
          <cell r="F1992">
            <v>0</v>
          </cell>
          <cell r="G1992">
            <v>16.600000000000001</v>
          </cell>
          <cell r="H1992">
            <v>100</v>
          </cell>
          <cell r="I1992">
            <v>83.4</v>
          </cell>
        </row>
        <row r="1993">
          <cell r="A1993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1993">
            <v>0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  <cell r="G1993">
            <v>16.600000000000001</v>
          </cell>
          <cell r="H1993">
            <v>100</v>
          </cell>
          <cell r="I1993">
            <v>83.4</v>
          </cell>
        </row>
        <row r="1994">
          <cell r="A1994" t="str">
            <v>Торговля розничная прочими бытовыми изделиями в специализированных магазинах</v>
          </cell>
          <cell r="B1994">
            <v>84.4</v>
          </cell>
          <cell r="C1994">
            <v>83.8</v>
          </cell>
          <cell r="D1994">
            <v>5.5</v>
          </cell>
          <cell r="E1994">
            <v>2.7</v>
          </cell>
          <cell r="F1994">
            <v>86.7</v>
          </cell>
          <cell r="G1994">
            <v>88.4</v>
          </cell>
          <cell r="H1994">
            <v>606.9</v>
          </cell>
          <cell r="I1994">
            <v>11.6</v>
          </cell>
        </row>
        <row r="1995">
          <cell r="A1995" t="str">
            <v>Торговля розничная бытовыми электротоварами в специализированных магазинах</v>
          </cell>
          <cell r="B1995">
            <v>8.6999999999999993</v>
          </cell>
          <cell r="C1995">
            <v>8.6999999999999993</v>
          </cell>
          <cell r="D1995">
            <v>5.4</v>
          </cell>
          <cell r="E1995">
            <v>2.9</v>
          </cell>
          <cell r="F1995">
            <v>86.7</v>
          </cell>
          <cell r="G1995">
            <v>33.4</v>
          </cell>
          <cell r="H1995">
            <v>103.6</v>
          </cell>
          <cell r="I1995">
            <v>66.599999999999994</v>
          </cell>
        </row>
        <row r="1996">
          <cell r="A1996" t="str">
            <v>Торговля розничная мебелью, осветительными приборами и прочими бытовыми изделиями в специализированных магазинах</v>
          </cell>
          <cell r="B1996">
            <v>98.7</v>
          </cell>
          <cell r="C1996">
            <v>98</v>
          </cell>
          <cell r="D1996">
            <v>6.5</v>
          </cell>
          <cell r="E1996">
            <v>0</v>
          </cell>
          <cell r="F1996">
            <v>0</v>
          </cell>
          <cell r="G1996">
            <v>98.8</v>
          </cell>
          <cell r="H1996">
            <v>7213.5</v>
          </cell>
          <cell r="I1996">
            <v>1.2</v>
          </cell>
        </row>
        <row r="1997">
          <cell r="A1997" t="str">
            <v>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B1997">
            <v>7.2</v>
          </cell>
          <cell r="C1997">
            <v>7.2</v>
          </cell>
          <cell r="D1997">
            <v>6.5</v>
          </cell>
          <cell r="E1997">
            <v>0</v>
          </cell>
          <cell r="F1997">
            <v>0</v>
          </cell>
          <cell r="G1997">
            <v>66.400000000000006</v>
          </cell>
          <cell r="H1997">
            <v>100.7</v>
          </cell>
          <cell r="I1997">
            <v>33.6</v>
          </cell>
        </row>
        <row r="1998">
          <cell r="A1998" t="str">
            <v>Торговля розничная товарами культурно-развлекательного назначения в специализированных магазинах</v>
          </cell>
          <cell r="B1998">
            <v>2.9</v>
          </cell>
          <cell r="C1998">
            <v>2.9</v>
          </cell>
          <cell r="D1998">
            <v>1.1000000000000001</v>
          </cell>
          <cell r="E1998">
            <v>0</v>
          </cell>
          <cell r="F1998">
            <v>0</v>
          </cell>
          <cell r="G1998">
            <v>51.5</v>
          </cell>
          <cell r="H1998">
            <v>101.8</v>
          </cell>
          <cell r="I1998">
            <v>48.5</v>
          </cell>
        </row>
        <row r="1999">
          <cell r="A1999" t="str">
            <v>Торговля розничная газетами и канцелярскими товарами в специализированных магазинах</v>
          </cell>
          <cell r="B1999">
            <v>0</v>
          </cell>
          <cell r="C1999">
            <v>0</v>
          </cell>
          <cell r="D1999">
            <v>1.1000000000000001</v>
          </cell>
          <cell r="E1999">
            <v>0</v>
          </cell>
          <cell r="F1999">
            <v>0</v>
          </cell>
          <cell r="G1999">
            <v>50.2</v>
          </cell>
          <cell r="H1999">
            <v>98.9</v>
          </cell>
          <cell r="I1999">
            <v>49.8</v>
          </cell>
        </row>
        <row r="2000">
          <cell r="A2000" t="str">
            <v>Торговля розничная газетами и журналами в специализированных магазинах</v>
          </cell>
          <cell r="B2000">
            <v>0</v>
          </cell>
          <cell r="C2000">
            <v>0</v>
          </cell>
          <cell r="D2000">
            <v>1.1000000000000001</v>
          </cell>
          <cell r="E2000">
            <v>0</v>
          </cell>
          <cell r="F2000">
            <v>0</v>
          </cell>
          <cell r="G2000">
            <v>50.2</v>
          </cell>
          <cell r="H2000">
            <v>98.9</v>
          </cell>
          <cell r="I2000">
            <v>49.8</v>
          </cell>
        </row>
        <row r="2001">
          <cell r="A2001" t="str">
            <v>Торговля розничная играми и игрушками в специализированных магазинах</v>
          </cell>
          <cell r="B2001">
            <v>100</v>
          </cell>
          <cell r="C2001">
            <v>100</v>
          </cell>
          <cell r="D2001">
            <v>0</v>
          </cell>
          <cell r="E2001">
            <v>0</v>
          </cell>
          <cell r="F2001">
            <v>0</v>
          </cell>
          <cell r="G2001">
            <v>95</v>
          </cell>
          <cell r="H2001">
            <v>0</v>
          </cell>
          <cell r="I2001">
            <v>5</v>
          </cell>
        </row>
        <row r="2002">
          <cell r="A2002" t="str">
            <v>Торговля розничная прочими товарами в специализированных магазинах</v>
          </cell>
          <cell r="B2002">
            <v>22.4</v>
          </cell>
          <cell r="C2002">
            <v>22.4</v>
          </cell>
          <cell r="D2002">
            <v>5.0999999999999996</v>
          </cell>
          <cell r="E2002">
            <v>1.5</v>
          </cell>
          <cell r="F2002">
            <v>80.7</v>
          </cell>
          <cell r="G2002">
            <v>42</v>
          </cell>
          <cell r="H2002">
            <v>122.3</v>
          </cell>
          <cell r="I2002">
            <v>58</v>
          </cell>
        </row>
        <row r="2003">
          <cell r="A2003" t="str">
            <v>Торговля розничная одеждой в специализированных магазинах</v>
          </cell>
          <cell r="B2003">
            <v>27.4</v>
          </cell>
          <cell r="C2003">
            <v>27.4</v>
          </cell>
          <cell r="D2003">
            <v>3.6</v>
          </cell>
          <cell r="E2003">
            <v>0.9</v>
          </cell>
          <cell r="F2003">
            <v>76</v>
          </cell>
          <cell r="G2003">
            <v>46.5</v>
          </cell>
          <cell r="H2003">
            <v>132.69999999999999</v>
          </cell>
          <cell r="I2003">
            <v>53.5</v>
          </cell>
        </row>
        <row r="2004">
          <cell r="A2004" t="str">
            <v>Торговля розничная мужской, женской и детской одеждой в специализированных магазинах</v>
          </cell>
          <cell r="B2004">
            <v>12.6</v>
          </cell>
          <cell r="C2004">
            <v>12.6</v>
          </cell>
          <cell r="D2004">
            <v>3.8</v>
          </cell>
          <cell r="E2004">
            <v>0.5</v>
          </cell>
          <cell r="F2004">
            <v>74.2</v>
          </cell>
          <cell r="G2004">
            <v>40.4</v>
          </cell>
          <cell r="H2004">
            <v>110.1</v>
          </cell>
          <cell r="I2004">
            <v>59.6</v>
          </cell>
        </row>
        <row r="2005">
          <cell r="A2005" t="str">
            <v>Торговля розничная обувью и изделиями из кожи в специализированных магазинах</v>
          </cell>
          <cell r="B2005">
            <v>19.7</v>
          </cell>
          <cell r="C2005">
            <v>19.7</v>
          </cell>
          <cell r="D2005">
            <v>1.2</v>
          </cell>
          <cell r="E2005">
            <v>1.2</v>
          </cell>
          <cell r="F2005">
            <v>100</v>
          </cell>
          <cell r="G2005">
            <v>57</v>
          </cell>
          <cell r="H2005">
            <v>123</v>
          </cell>
          <cell r="I2005">
            <v>43</v>
          </cell>
        </row>
        <row r="2006">
          <cell r="A2006" t="str">
            <v>Торговля розничная обувью в специализированных магазинах</v>
          </cell>
          <cell r="B2006">
            <v>0</v>
          </cell>
          <cell r="C2006">
            <v>0</v>
          </cell>
          <cell r="D2006">
            <v>1.5</v>
          </cell>
          <cell r="E2006">
            <v>1.5</v>
          </cell>
          <cell r="F2006">
            <v>100</v>
          </cell>
          <cell r="G2006">
            <v>50</v>
          </cell>
          <cell r="H2006">
            <v>98.5</v>
          </cell>
          <cell r="I2006">
            <v>50</v>
          </cell>
        </row>
        <row r="2007">
          <cell r="A2007" t="str">
            <v>Торговля розничная изделиями из кожи и дорожными принадлежностями в специализированных магазинах</v>
          </cell>
          <cell r="B2007">
            <v>57.4</v>
          </cell>
          <cell r="C2007">
            <v>57.4</v>
          </cell>
          <cell r="D2007">
            <v>0</v>
          </cell>
          <cell r="E2007">
            <v>0</v>
          </cell>
          <cell r="F2007">
            <v>0</v>
          </cell>
          <cell r="G2007">
            <v>70.400000000000006</v>
          </cell>
          <cell r="H2007">
            <v>234.5</v>
          </cell>
          <cell r="I2007">
            <v>29.6</v>
          </cell>
        </row>
        <row r="2008">
          <cell r="A2008" t="str">
            <v>Торговля розничная лекарственными средствами в специализированных магазинах (аптеках)</v>
          </cell>
          <cell r="B2008">
            <v>5.2</v>
          </cell>
          <cell r="C2008">
            <v>5.2</v>
          </cell>
          <cell r="D2008">
            <v>0.7</v>
          </cell>
          <cell r="E2008">
            <v>0.7</v>
          </cell>
          <cell r="F2008">
            <v>100</v>
          </cell>
          <cell r="G2008">
            <v>7.7</v>
          </cell>
          <cell r="H2008">
            <v>104.8</v>
          </cell>
          <cell r="I2008">
            <v>92.3</v>
          </cell>
        </row>
        <row r="2009">
          <cell r="A2009" t="str">
            <v>Торговля розничная косметическими и товарами личной гигиены в специализированных магазинах</v>
          </cell>
          <cell r="B2009">
            <v>40.200000000000003</v>
          </cell>
          <cell r="C2009">
            <v>40.200000000000003</v>
          </cell>
          <cell r="D2009">
            <v>9.5</v>
          </cell>
          <cell r="E2009">
            <v>9.5</v>
          </cell>
          <cell r="F2009">
            <v>81.5</v>
          </cell>
          <cell r="G2009">
            <v>47.4</v>
          </cell>
          <cell r="H2009">
            <v>151.5</v>
          </cell>
          <cell r="I2009">
            <v>52.6</v>
          </cell>
        </row>
        <row r="2010">
          <cell r="A2010" t="str">
            <v>Торговля розничная косметическими и парфюмерными товарами, кроме мыла в специализированных магазинах</v>
          </cell>
          <cell r="B2010">
            <v>30.8</v>
          </cell>
          <cell r="C2010">
            <v>30.8</v>
          </cell>
          <cell r="D2010">
            <v>15</v>
          </cell>
          <cell r="E2010">
            <v>15</v>
          </cell>
          <cell r="F2010">
            <v>99.3</v>
          </cell>
          <cell r="G2010">
            <v>38.299999999999997</v>
          </cell>
          <cell r="H2010">
            <v>122.9</v>
          </cell>
          <cell r="I2010">
            <v>61.7</v>
          </cell>
        </row>
        <row r="2011">
          <cell r="A2011" t="str">
            <v>Торговля розничная прочая в специализированных магазинах</v>
          </cell>
          <cell r="B2011">
            <v>9.5</v>
          </cell>
          <cell r="C2011">
            <v>9.5</v>
          </cell>
          <cell r="D2011">
            <v>6</v>
          </cell>
          <cell r="E2011">
            <v>0</v>
          </cell>
          <cell r="F2011">
            <v>0</v>
          </cell>
          <cell r="G2011">
            <v>36.9</v>
          </cell>
          <cell r="H2011">
            <v>103.9</v>
          </cell>
          <cell r="I2011">
            <v>63.1</v>
          </cell>
        </row>
        <row r="2012">
          <cell r="A2012" t="str">
            <v>Торговля розничная бытовым жидким котельным топливом, газом в баллонах, углем, древесным топливом, топливным торфом в специализированных магазинах</v>
          </cell>
          <cell r="B2012">
            <v>0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  <cell r="G2012">
            <v>25.2</v>
          </cell>
          <cell r="H2012">
            <v>100</v>
          </cell>
          <cell r="I2012">
            <v>74.8</v>
          </cell>
        </row>
        <row r="2013">
          <cell r="A2013" t="str">
            <v>Торговля розничная непродовольственными товарами, не включенными в другие группировки, в специализированных магазинах</v>
          </cell>
          <cell r="B2013">
            <v>37.1</v>
          </cell>
          <cell r="C2013">
            <v>37.1</v>
          </cell>
          <cell r="D2013">
            <v>26.3</v>
          </cell>
          <cell r="E2013">
            <v>0</v>
          </cell>
          <cell r="F2013">
            <v>0</v>
          </cell>
          <cell r="G2013">
            <v>70.599999999999994</v>
          </cell>
          <cell r="H2013">
            <v>117</v>
          </cell>
          <cell r="I2013">
            <v>29.4</v>
          </cell>
        </row>
        <row r="2014">
          <cell r="A2014" t="str">
            <v>ТРАНСПОРТИРОВКА И ХРАНЕНИЕ</v>
          </cell>
          <cell r="B2014">
            <v>6.1</v>
          </cell>
          <cell r="C2014">
            <v>1.2</v>
          </cell>
          <cell r="D2014">
            <v>7.5</v>
          </cell>
          <cell r="E2014">
            <v>0.1</v>
          </cell>
          <cell r="F2014">
            <v>100</v>
          </cell>
          <cell r="G2014">
            <v>48.7</v>
          </cell>
          <cell r="H2014">
            <v>98.5</v>
          </cell>
          <cell r="I2014">
            <v>51.3</v>
          </cell>
        </row>
        <row r="2015">
          <cell r="A2015" t="str">
            <v>Деятельность сухопутного и трубопроводного транспорта</v>
          </cell>
          <cell r="B2015">
            <v>2.5</v>
          </cell>
          <cell r="C2015">
            <v>1.1000000000000001</v>
          </cell>
          <cell r="D2015">
            <v>7.6</v>
          </cell>
          <cell r="E2015">
            <v>0.1</v>
          </cell>
          <cell r="F2015">
            <v>100</v>
          </cell>
          <cell r="G2015">
            <v>47.7</v>
          </cell>
          <cell r="H2015">
            <v>94.8</v>
          </cell>
          <cell r="I2015">
            <v>52.3</v>
          </cell>
        </row>
        <row r="2016">
          <cell r="A2016" t="str">
            <v>Деятельность железнодорожного транспорта: междугородные и международные пассажирские перевозки</v>
          </cell>
          <cell r="B2016">
            <v>2.6</v>
          </cell>
          <cell r="C2016">
            <v>1.1000000000000001</v>
          </cell>
          <cell r="D2016">
            <v>8.1</v>
          </cell>
          <cell r="E2016">
            <v>0</v>
          </cell>
          <cell r="F2016">
            <v>100</v>
          </cell>
          <cell r="G2016">
            <v>48.4</v>
          </cell>
          <cell r="H2016">
            <v>94.3</v>
          </cell>
          <cell r="I2016">
            <v>51.6</v>
          </cell>
        </row>
        <row r="2017">
          <cell r="A2017" t="str">
            <v>Деятельность железнодорожного транспорта: междугородные и международные пассажирские перевозки</v>
          </cell>
          <cell r="B2017">
            <v>2.6</v>
          </cell>
          <cell r="C2017">
            <v>1.1000000000000001</v>
          </cell>
          <cell r="D2017">
            <v>8.1</v>
          </cell>
          <cell r="E2017">
            <v>0</v>
          </cell>
          <cell r="F2017">
            <v>100</v>
          </cell>
          <cell r="G2017">
            <v>48.4</v>
          </cell>
          <cell r="H2017">
            <v>94.3</v>
          </cell>
          <cell r="I2017">
            <v>51.6</v>
          </cell>
        </row>
        <row r="2018">
          <cell r="A2018" t="str">
            <v>Перевозка пассажиров железнодорожным транспортом в междугородном сообщении</v>
          </cell>
          <cell r="B2018">
            <v>2.6</v>
          </cell>
          <cell r="C2018">
            <v>1.1000000000000001</v>
          </cell>
          <cell r="D2018">
            <v>8.1</v>
          </cell>
          <cell r="E2018">
            <v>0</v>
          </cell>
          <cell r="F2018">
            <v>100</v>
          </cell>
          <cell r="G2018">
            <v>48.4</v>
          </cell>
          <cell r="H2018">
            <v>94.3</v>
          </cell>
          <cell r="I2018">
            <v>51.6</v>
          </cell>
        </row>
        <row r="2019">
          <cell r="A2019" t="str">
            <v>Перевозка пассажиров железнодорожным транспортом в междугородном сообщении в регулируемом секторе</v>
          </cell>
          <cell r="B2019">
            <v>2.6</v>
          </cell>
          <cell r="C2019">
            <v>1.1000000000000001</v>
          </cell>
          <cell r="D2019">
            <v>8.1</v>
          </cell>
          <cell r="E2019">
            <v>0</v>
          </cell>
          <cell r="F2019">
            <v>100</v>
          </cell>
          <cell r="G2019">
            <v>48.4</v>
          </cell>
          <cell r="H2019">
            <v>94.3</v>
          </cell>
          <cell r="I2019">
            <v>51.6</v>
          </cell>
        </row>
        <row r="2020">
          <cell r="A2020" t="str">
            <v>Деятельность прочего сухопутного пассажирского транспорта</v>
          </cell>
          <cell r="B2020">
            <v>0.1</v>
          </cell>
          <cell r="C2020">
            <v>0</v>
          </cell>
          <cell r="D2020">
            <v>1.1000000000000001</v>
          </cell>
          <cell r="E2020">
            <v>1.1000000000000001</v>
          </cell>
          <cell r="F2020">
            <v>100</v>
          </cell>
          <cell r="G2020">
            <v>39.799999999999997</v>
          </cell>
          <cell r="H2020">
            <v>99</v>
          </cell>
          <cell r="I2020">
            <v>60.2</v>
          </cell>
        </row>
        <row r="2021">
          <cell r="A2021" t="str">
            <v>Деятельность сухопутного пассажирского транспорта: внутригородские и пригородные перевозки пассажиров</v>
          </cell>
          <cell r="B2021">
            <v>0.1</v>
          </cell>
          <cell r="C2021">
            <v>0</v>
          </cell>
          <cell r="D2021">
            <v>1.1000000000000001</v>
          </cell>
          <cell r="E2021">
            <v>1.1000000000000001</v>
          </cell>
          <cell r="F2021">
            <v>100</v>
          </cell>
          <cell r="G2021">
            <v>39.799999999999997</v>
          </cell>
          <cell r="H2021">
            <v>99</v>
          </cell>
          <cell r="I2021">
            <v>60.2</v>
          </cell>
        </row>
        <row r="2022">
          <cell r="A2022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2022">
            <v>0.1</v>
          </cell>
          <cell r="C2022">
            <v>0</v>
          </cell>
          <cell r="D2022">
            <v>1.1000000000000001</v>
          </cell>
          <cell r="E2022">
            <v>1.1000000000000001</v>
          </cell>
          <cell r="F2022">
            <v>100</v>
          </cell>
          <cell r="G2022">
            <v>39.799999999999997</v>
          </cell>
          <cell r="H2022">
            <v>99</v>
          </cell>
          <cell r="I2022">
            <v>60.2</v>
          </cell>
        </row>
        <row r="2023">
          <cell r="A2023" t="str">
            <v>Деятельность автобусного транспорта по регулярным внутригородским и пригородным пассажирским перевозкам</v>
          </cell>
          <cell r="B2023">
            <v>0</v>
          </cell>
          <cell r="C2023">
            <v>0</v>
          </cell>
          <cell r="D2023">
            <v>5.2</v>
          </cell>
          <cell r="E2023">
            <v>5.2</v>
          </cell>
          <cell r="F2023">
            <v>100</v>
          </cell>
          <cell r="G2023">
            <v>9.6</v>
          </cell>
          <cell r="H2023">
            <v>94.8</v>
          </cell>
          <cell r="I2023">
            <v>90.4</v>
          </cell>
        </row>
        <row r="2024">
          <cell r="A2024" t="str">
            <v>Деятельность трамвайного транспорта по регулярным внутригородским и пригородным пассажирским перевозкам</v>
          </cell>
          <cell r="B2024">
            <v>0.1</v>
          </cell>
          <cell r="C2024">
            <v>0</v>
          </cell>
          <cell r="D2024">
            <v>0.4</v>
          </cell>
          <cell r="E2024">
            <v>0.4</v>
          </cell>
          <cell r="F2024">
            <v>100</v>
          </cell>
          <cell r="G2024">
            <v>44.3</v>
          </cell>
          <cell r="H2024">
            <v>99.7</v>
          </cell>
          <cell r="I2024">
            <v>55.7</v>
          </cell>
        </row>
        <row r="2025">
          <cell r="A2025" t="str">
            <v>Деятельность автомобильного грузового транспорта и услуги по перевозкам</v>
          </cell>
          <cell r="B2025">
            <v>16.8</v>
          </cell>
          <cell r="C2025">
            <v>16.8</v>
          </cell>
          <cell r="D2025">
            <v>3.1</v>
          </cell>
          <cell r="E2025">
            <v>0</v>
          </cell>
          <cell r="F2025">
            <v>0</v>
          </cell>
          <cell r="G2025">
            <v>47.1</v>
          </cell>
          <cell r="H2025">
            <v>116.4</v>
          </cell>
          <cell r="I2025">
            <v>52.9</v>
          </cell>
        </row>
        <row r="2026">
          <cell r="A2026" t="str">
            <v>Деятельность автомобильного грузового транспорта</v>
          </cell>
          <cell r="B2026">
            <v>16.8</v>
          </cell>
          <cell r="C2026">
            <v>16.8</v>
          </cell>
          <cell r="D2026">
            <v>3.1</v>
          </cell>
          <cell r="E2026">
            <v>0</v>
          </cell>
          <cell r="F2026">
            <v>0</v>
          </cell>
          <cell r="G2026">
            <v>47.1</v>
          </cell>
          <cell r="H2026">
            <v>116.4</v>
          </cell>
          <cell r="I2026">
            <v>52.9</v>
          </cell>
        </row>
        <row r="2027">
          <cell r="A2027" t="str">
            <v>Перевозка грузов неспециализированными автотранспортными средствами</v>
          </cell>
          <cell r="B2027">
            <v>16.8</v>
          </cell>
          <cell r="C2027">
            <v>16.8</v>
          </cell>
          <cell r="D2027">
            <v>3.1</v>
          </cell>
          <cell r="E2027">
            <v>0</v>
          </cell>
          <cell r="F2027">
            <v>0</v>
          </cell>
          <cell r="G2027">
            <v>47.1</v>
          </cell>
          <cell r="H2027">
            <v>116.4</v>
          </cell>
          <cell r="I2027">
            <v>52.9</v>
          </cell>
        </row>
        <row r="2028">
          <cell r="A2028" t="str">
            <v>Складское хозяйство и вспомогательная транспортная деятельность</v>
          </cell>
          <cell r="B2028">
            <v>45.8</v>
          </cell>
          <cell r="C2028">
            <v>1</v>
          </cell>
          <cell r="D2028">
            <v>0.4</v>
          </cell>
          <cell r="E2028">
            <v>0.2</v>
          </cell>
          <cell r="F2028">
            <v>100</v>
          </cell>
          <cell r="G2028">
            <v>62.2</v>
          </cell>
          <cell r="H2028">
            <v>183.6</v>
          </cell>
          <cell r="I2028">
            <v>37.799999999999997</v>
          </cell>
        </row>
        <row r="2029">
          <cell r="A2029" t="str">
            <v>Деятельность по складированию и хранению</v>
          </cell>
          <cell r="B2029">
            <v>0.8</v>
          </cell>
          <cell r="C2029">
            <v>0</v>
          </cell>
          <cell r="D2029">
            <v>1.7</v>
          </cell>
          <cell r="E2029">
            <v>1.7</v>
          </cell>
          <cell r="F2029">
            <v>100</v>
          </cell>
          <cell r="G2029">
            <v>20.8</v>
          </cell>
          <cell r="H2029">
            <v>99</v>
          </cell>
          <cell r="I2029">
            <v>79.2</v>
          </cell>
        </row>
        <row r="2030">
          <cell r="A2030" t="str">
            <v>Деятельность по складированию и хранению</v>
          </cell>
          <cell r="B2030">
            <v>0.8</v>
          </cell>
          <cell r="C2030">
            <v>0</v>
          </cell>
          <cell r="D2030">
            <v>1.7</v>
          </cell>
          <cell r="E2030">
            <v>1.7</v>
          </cell>
          <cell r="F2030">
            <v>100</v>
          </cell>
          <cell r="G2030">
            <v>20.8</v>
          </cell>
          <cell r="H2030">
            <v>99</v>
          </cell>
          <cell r="I2030">
            <v>79.2</v>
          </cell>
        </row>
        <row r="2031">
          <cell r="A2031" t="str">
            <v>Хранение и складирование зерна</v>
          </cell>
          <cell r="B2031">
            <v>0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32.700000000000003</v>
          </cell>
          <cell r="H2031">
            <v>100</v>
          </cell>
          <cell r="I2031">
            <v>67.3</v>
          </cell>
        </row>
        <row r="2032">
          <cell r="A2032" t="str">
            <v>Хранение и складирование прочих грузов</v>
          </cell>
          <cell r="B2032">
            <v>1.2</v>
          </cell>
          <cell r="C2032">
            <v>0</v>
          </cell>
          <cell r="D2032">
            <v>2.7</v>
          </cell>
          <cell r="E2032">
            <v>2.7</v>
          </cell>
          <cell r="F2032">
            <v>100</v>
          </cell>
          <cell r="G2032">
            <v>14.2</v>
          </cell>
          <cell r="H2032">
            <v>98.5</v>
          </cell>
          <cell r="I2032">
            <v>85.8</v>
          </cell>
        </row>
        <row r="2033">
          <cell r="A2033" t="str">
            <v>Деятельность транспортная вспомогательная</v>
          </cell>
          <cell r="B2033">
            <v>48.5</v>
          </cell>
          <cell r="C2033">
            <v>1.1000000000000001</v>
          </cell>
          <cell r="D2033">
            <v>0.3</v>
          </cell>
          <cell r="E2033">
            <v>0</v>
          </cell>
          <cell r="F2033">
            <v>0</v>
          </cell>
          <cell r="G2033">
            <v>64.8</v>
          </cell>
          <cell r="H2033">
            <v>193.8</v>
          </cell>
          <cell r="I2033">
            <v>35.200000000000003</v>
          </cell>
        </row>
        <row r="2034">
          <cell r="A2034" t="str">
            <v>Деятельность вспомогательная, связанная с сухопутным транспортом</v>
          </cell>
          <cell r="B2034">
            <v>65.7</v>
          </cell>
          <cell r="C2034">
            <v>0.5</v>
          </cell>
          <cell r="D2034">
            <v>0</v>
          </cell>
          <cell r="E2034">
            <v>0</v>
          </cell>
          <cell r="F2034">
            <v>0</v>
          </cell>
          <cell r="G2034">
            <v>64.8</v>
          </cell>
          <cell r="H2034">
            <v>291.2</v>
          </cell>
          <cell r="I2034">
            <v>35.200000000000003</v>
          </cell>
        </row>
        <row r="2035">
          <cell r="A2035" t="str">
            <v>Деятельность вспомогательная, связанная с железнодорожным транспортом</v>
          </cell>
          <cell r="B2035">
            <v>65.7</v>
          </cell>
          <cell r="C2035">
            <v>0.5</v>
          </cell>
          <cell r="D2035">
            <v>0</v>
          </cell>
          <cell r="E2035">
            <v>0</v>
          </cell>
          <cell r="F2035">
            <v>0</v>
          </cell>
          <cell r="G2035">
            <v>64.8</v>
          </cell>
          <cell r="H2035">
            <v>291.2</v>
          </cell>
          <cell r="I2035">
            <v>35.200000000000003</v>
          </cell>
        </row>
        <row r="2036">
          <cell r="A2036" t="str">
            <v>Деятельность железнодорожной инфраструктуры</v>
          </cell>
          <cell r="B2036">
            <v>66.099999999999994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65.400000000000006</v>
          </cell>
          <cell r="H2036">
            <v>295.10000000000002</v>
          </cell>
          <cell r="I2036">
            <v>34.6</v>
          </cell>
        </row>
        <row r="2037">
          <cell r="A2037" t="str">
            <v>Деятельность вспомогательная, связанная с воздушным и космическим транспортом</v>
          </cell>
          <cell r="B2037">
            <v>3.3</v>
          </cell>
          <cell r="C2037">
            <v>2.6</v>
          </cell>
          <cell r="D2037">
            <v>0.1</v>
          </cell>
          <cell r="E2037">
            <v>0</v>
          </cell>
          <cell r="F2037">
            <v>0</v>
          </cell>
          <cell r="G2037">
            <v>65.2</v>
          </cell>
          <cell r="H2037">
            <v>103.3</v>
          </cell>
          <cell r="I2037">
            <v>34.799999999999997</v>
          </cell>
        </row>
        <row r="2038">
          <cell r="A2038" t="str">
            <v>Деятельность вспомогательная, связанная с воздушным транспортом</v>
          </cell>
          <cell r="B2038">
            <v>3.3</v>
          </cell>
          <cell r="C2038">
            <v>2.6</v>
          </cell>
          <cell r="D2038">
            <v>0.1</v>
          </cell>
          <cell r="E2038">
            <v>0</v>
          </cell>
          <cell r="F2038">
            <v>0</v>
          </cell>
          <cell r="G2038">
            <v>65.2</v>
          </cell>
          <cell r="H2038">
            <v>103.3</v>
          </cell>
          <cell r="I2038">
            <v>34.799999999999997</v>
          </cell>
        </row>
        <row r="2039">
          <cell r="A2039" t="str">
            <v>Деятельность вспомогательная прочая, связанная с воздушным транспортом</v>
          </cell>
          <cell r="B2039">
            <v>3.3</v>
          </cell>
          <cell r="C2039">
            <v>2.6</v>
          </cell>
          <cell r="D2039">
            <v>0.1</v>
          </cell>
          <cell r="E2039">
            <v>0</v>
          </cell>
          <cell r="F2039">
            <v>0</v>
          </cell>
          <cell r="G2039">
            <v>65.2</v>
          </cell>
          <cell r="H2039">
            <v>103.3</v>
          </cell>
          <cell r="I2039">
            <v>34.799999999999997</v>
          </cell>
        </row>
        <row r="2040">
          <cell r="A2040" t="str">
            <v>Транспортная обработка грузов</v>
          </cell>
          <cell r="B2040">
            <v>100</v>
          </cell>
          <cell r="C2040">
            <v>100</v>
          </cell>
          <cell r="D2040">
            <v>0</v>
          </cell>
          <cell r="E2040">
            <v>0</v>
          </cell>
          <cell r="F2040">
            <v>0</v>
          </cell>
          <cell r="G2040">
            <v>98.3</v>
          </cell>
          <cell r="H2040">
            <v>0</v>
          </cell>
          <cell r="I2040">
            <v>1.7</v>
          </cell>
        </row>
        <row r="2041">
          <cell r="A2041" t="str">
            <v>Деятельность вспомогательная прочая, связанная с перевозками</v>
          </cell>
          <cell r="B2041">
            <v>1.9</v>
          </cell>
          <cell r="C2041">
            <v>1.9</v>
          </cell>
          <cell r="D2041">
            <v>14.3</v>
          </cell>
          <cell r="E2041">
            <v>0</v>
          </cell>
          <cell r="F2041">
            <v>0</v>
          </cell>
          <cell r="G2041">
            <v>36.9</v>
          </cell>
          <cell r="H2041">
            <v>87.3</v>
          </cell>
          <cell r="I2041">
            <v>63.1</v>
          </cell>
        </row>
        <row r="2042">
          <cell r="A2042" t="str">
            <v>Деятельность почтовой связи и курьерская деятельность</v>
          </cell>
          <cell r="B2042">
            <v>7.7</v>
          </cell>
          <cell r="C2042">
            <v>3.3</v>
          </cell>
          <cell r="D2042">
            <v>18</v>
          </cell>
          <cell r="E2042">
            <v>0</v>
          </cell>
          <cell r="F2042">
            <v>0</v>
          </cell>
          <cell r="G2042">
            <v>36</v>
          </cell>
          <cell r="H2042">
            <v>88.8</v>
          </cell>
          <cell r="I2042">
            <v>64</v>
          </cell>
        </row>
        <row r="2043">
          <cell r="A2043" t="str">
            <v>Деятельность почтовой связи общего пользования</v>
          </cell>
          <cell r="B2043">
            <v>7.8</v>
          </cell>
          <cell r="C2043">
            <v>3.4</v>
          </cell>
          <cell r="D2043">
            <v>18.3</v>
          </cell>
          <cell r="E2043">
            <v>0</v>
          </cell>
          <cell r="F2043">
            <v>0</v>
          </cell>
          <cell r="G2043">
            <v>36.1</v>
          </cell>
          <cell r="H2043">
            <v>88.7</v>
          </cell>
          <cell r="I2043">
            <v>63.9</v>
          </cell>
        </row>
        <row r="2044">
          <cell r="A2044" t="str">
            <v>Деятельность почтовой связи общего пользования</v>
          </cell>
          <cell r="B2044">
            <v>7.8</v>
          </cell>
          <cell r="C2044">
            <v>3.4</v>
          </cell>
          <cell r="D2044">
            <v>18.3</v>
          </cell>
          <cell r="E2044">
            <v>0</v>
          </cell>
          <cell r="F2044">
            <v>0</v>
          </cell>
          <cell r="G2044">
            <v>36.1</v>
          </cell>
          <cell r="H2044">
            <v>88.7</v>
          </cell>
          <cell r="I2044">
            <v>63.9</v>
          </cell>
        </row>
        <row r="2045">
          <cell r="A2045" t="str">
            <v>Деятельность почтовой связи дополнительная</v>
          </cell>
          <cell r="B2045">
            <v>7.8</v>
          </cell>
          <cell r="C2045">
            <v>3.4</v>
          </cell>
          <cell r="D2045">
            <v>18.2</v>
          </cell>
          <cell r="E2045">
            <v>0</v>
          </cell>
          <cell r="F2045">
            <v>0</v>
          </cell>
          <cell r="G2045">
            <v>36.1</v>
          </cell>
          <cell r="H2045">
            <v>88.7</v>
          </cell>
          <cell r="I2045">
            <v>63.9</v>
          </cell>
        </row>
        <row r="2046">
          <cell r="A2046" t="str">
            <v>Деятельность почтовой связи общего пользования прочая</v>
          </cell>
          <cell r="B2046">
            <v>1.9</v>
          </cell>
          <cell r="C2046">
            <v>1.9</v>
          </cell>
          <cell r="D2046">
            <v>26.9</v>
          </cell>
          <cell r="E2046">
            <v>0</v>
          </cell>
          <cell r="F2046">
            <v>0</v>
          </cell>
          <cell r="G2046">
            <v>14.3</v>
          </cell>
          <cell r="H2046">
            <v>74.5</v>
          </cell>
          <cell r="I2046">
            <v>85.7</v>
          </cell>
        </row>
        <row r="2047">
          <cell r="A2047" t="str">
            <v>Деятельность почтовой связи прочая и курьерская деятельность</v>
          </cell>
          <cell r="B2047">
            <v>0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  <cell r="G2047">
            <v>33.700000000000003</v>
          </cell>
          <cell r="H2047">
            <v>100</v>
          </cell>
          <cell r="I2047">
            <v>66.3</v>
          </cell>
        </row>
        <row r="2048">
          <cell r="A2048" t="str">
            <v>Деятельность почтовой связи прочая и курьерская деятельность</v>
          </cell>
          <cell r="B2048">
            <v>0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33.700000000000003</v>
          </cell>
          <cell r="H2048">
            <v>100</v>
          </cell>
          <cell r="I2048">
            <v>66.3</v>
          </cell>
        </row>
        <row r="2049">
          <cell r="A2049" t="str">
            <v>Деятельность специальной почтовой связи</v>
          </cell>
          <cell r="B2049">
            <v>0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  <cell r="G2049">
            <v>33.700000000000003</v>
          </cell>
          <cell r="H2049">
            <v>100</v>
          </cell>
          <cell r="I2049">
            <v>66.3</v>
          </cell>
        </row>
        <row r="2050">
          <cell r="A2050" t="str">
            <v>ДЕЯТЕЛЬНОСТЬ ГОСТИНИЦ И ПРЕДПРИЯТИЙ ОБЩЕСТВЕННОГО ПИТАНИЯ</v>
          </cell>
          <cell r="B2050">
            <v>5.7</v>
          </cell>
          <cell r="C2050">
            <v>5.2</v>
          </cell>
          <cell r="D2050">
            <v>1</v>
          </cell>
          <cell r="E2050">
            <v>0.5</v>
          </cell>
          <cell r="F2050">
            <v>72.5</v>
          </cell>
          <cell r="G2050">
            <v>58.9</v>
          </cell>
          <cell r="H2050">
            <v>105</v>
          </cell>
          <cell r="I2050">
            <v>41.1</v>
          </cell>
        </row>
        <row r="2051">
          <cell r="A2051" t="str">
            <v>Деятельность по предоставлению мест для временного проживания</v>
          </cell>
          <cell r="B2051">
            <v>0</v>
          </cell>
          <cell r="C2051">
            <v>0</v>
          </cell>
          <cell r="D2051">
            <v>2.2999999999999998</v>
          </cell>
          <cell r="E2051">
            <v>2.2999999999999998</v>
          </cell>
          <cell r="F2051">
            <v>100</v>
          </cell>
          <cell r="G2051">
            <v>25.8</v>
          </cell>
          <cell r="H2051">
            <v>97.7</v>
          </cell>
          <cell r="I2051">
            <v>74.2</v>
          </cell>
        </row>
        <row r="2052">
          <cell r="A2052" t="str">
            <v>Деятельность гостиниц и прочих мест для временного проживания</v>
          </cell>
          <cell r="B2052">
            <v>0</v>
          </cell>
          <cell r="C2052">
            <v>0</v>
          </cell>
          <cell r="D2052">
            <v>2.2999999999999998</v>
          </cell>
          <cell r="E2052">
            <v>2.2999999999999998</v>
          </cell>
          <cell r="F2052">
            <v>100</v>
          </cell>
          <cell r="G2052">
            <v>25.8</v>
          </cell>
          <cell r="H2052">
            <v>97.7</v>
          </cell>
          <cell r="I2052">
            <v>74.2</v>
          </cell>
        </row>
        <row r="2053">
          <cell r="A2053" t="str">
            <v>Деятельность гостиниц и прочих мест для временного проживания</v>
          </cell>
          <cell r="B2053">
            <v>0</v>
          </cell>
          <cell r="C2053">
            <v>0</v>
          </cell>
          <cell r="D2053">
            <v>2.2999999999999998</v>
          </cell>
          <cell r="E2053">
            <v>2.2999999999999998</v>
          </cell>
          <cell r="F2053">
            <v>100</v>
          </cell>
          <cell r="G2053">
            <v>25.8</v>
          </cell>
          <cell r="H2053">
            <v>97.7</v>
          </cell>
          <cell r="I2053">
            <v>74.2</v>
          </cell>
        </row>
        <row r="2054">
          <cell r="A2054" t="str">
            <v>Деятельность по предоставлению продуктов питания и напитков</v>
          </cell>
          <cell r="B2054">
            <v>6.2</v>
          </cell>
          <cell r="C2054">
            <v>5.6</v>
          </cell>
          <cell r="D2054">
            <v>0.9</v>
          </cell>
          <cell r="E2054">
            <v>0.3</v>
          </cell>
          <cell r="F2054">
            <v>55.8</v>
          </cell>
          <cell r="G2054">
            <v>61.7</v>
          </cell>
          <cell r="H2054">
            <v>105.7</v>
          </cell>
          <cell r="I2054">
            <v>38.299999999999997</v>
          </cell>
        </row>
        <row r="2055">
          <cell r="A2055" t="str">
            <v>Деятельность ресторанов и услуги по доставке продуктов питания</v>
          </cell>
          <cell r="B2055">
            <v>6.3</v>
          </cell>
          <cell r="C2055">
            <v>5.7</v>
          </cell>
          <cell r="D2055">
            <v>0.9</v>
          </cell>
          <cell r="E2055">
            <v>0.4</v>
          </cell>
          <cell r="F2055">
            <v>55.8</v>
          </cell>
          <cell r="G2055">
            <v>61.7</v>
          </cell>
          <cell r="H2055">
            <v>105.8</v>
          </cell>
          <cell r="I2055">
            <v>38.299999999999997</v>
          </cell>
        </row>
        <row r="2056">
          <cell r="A2056" t="str">
            <v>Деятельность ресторанов и услуги по доставке продуктов питания</v>
          </cell>
          <cell r="B2056">
            <v>6.3</v>
          </cell>
          <cell r="C2056">
            <v>5.7</v>
          </cell>
          <cell r="D2056">
            <v>0.9</v>
          </cell>
          <cell r="E2056">
            <v>0.4</v>
          </cell>
          <cell r="F2056">
            <v>55.8</v>
          </cell>
          <cell r="G2056">
            <v>61.7</v>
          </cell>
          <cell r="H2056">
            <v>105.8</v>
          </cell>
          <cell r="I2056">
            <v>38.299999999999997</v>
          </cell>
        </row>
        <row r="2057">
          <cell r="A2057" t="str">
            <v>Деятельность ресторанов и кафе с полным ресторанным обслуживанием, кафетериев, ресторанов быстрого питания и самообслуживания</v>
          </cell>
          <cell r="B2057">
            <v>3</v>
          </cell>
          <cell r="C2057">
            <v>2.2999999999999998</v>
          </cell>
          <cell r="D2057">
            <v>1</v>
          </cell>
          <cell r="E2057">
            <v>0.4</v>
          </cell>
          <cell r="F2057">
            <v>65.599999999999994</v>
          </cell>
          <cell r="G2057">
            <v>60.8</v>
          </cell>
          <cell r="H2057">
            <v>102.1</v>
          </cell>
          <cell r="I2057">
            <v>39.200000000000003</v>
          </cell>
        </row>
        <row r="2058">
          <cell r="A2058" t="str">
            <v>Деятельность предприятий общественного питания по обслуживанию торжественных мероприятий и прочим видам организации питания</v>
          </cell>
          <cell r="B2058">
            <v>0</v>
          </cell>
          <cell r="C2058">
            <v>0</v>
          </cell>
          <cell r="D2058">
            <v>0.4</v>
          </cell>
          <cell r="E2058">
            <v>0</v>
          </cell>
          <cell r="F2058">
            <v>0</v>
          </cell>
          <cell r="G2058">
            <v>59.5</v>
          </cell>
          <cell r="H2058">
            <v>99.6</v>
          </cell>
          <cell r="I2058">
            <v>40.5</v>
          </cell>
        </row>
        <row r="2059">
          <cell r="A2059" t="str">
            <v>Деятельность предприятий общественного питания по прочим видам организации питания</v>
          </cell>
          <cell r="B2059">
            <v>0</v>
          </cell>
          <cell r="C2059">
            <v>0</v>
          </cell>
          <cell r="D2059">
            <v>0.4</v>
          </cell>
          <cell r="E2059">
            <v>0</v>
          </cell>
          <cell r="F2059">
            <v>0</v>
          </cell>
          <cell r="G2059">
            <v>59.5</v>
          </cell>
          <cell r="H2059">
            <v>99.6</v>
          </cell>
          <cell r="I2059">
            <v>40.5</v>
          </cell>
        </row>
        <row r="2060">
          <cell r="A2060" t="str">
            <v>Деятельность столовых и буфетов при предприятиях и учреждениях</v>
          </cell>
          <cell r="B2060">
            <v>0</v>
          </cell>
          <cell r="C2060">
            <v>0</v>
          </cell>
          <cell r="D2060">
            <v>0.4</v>
          </cell>
          <cell r="E2060">
            <v>0</v>
          </cell>
          <cell r="F2060">
            <v>0</v>
          </cell>
          <cell r="G2060">
            <v>59.5</v>
          </cell>
          <cell r="H2060">
            <v>99.6</v>
          </cell>
          <cell r="I2060">
            <v>40.5</v>
          </cell>
        </row>
        <row r="2061">
          <cell r="A2061" t="str">
            <v>ДЕЯТЕЛЬНОСТЬ В ОБЛАСТИ ИНФОРМАЦИИ И СВЯЗИ</v>
          </cell>
          <cell r="B2061">
            <v>6.8</v>
          </cell>
          <cell r="C2061">
            <v>4.4000000000000004</v>
          </cell>
          <cell r="D2061">
            <v>6.2</v>
          </cell>
          <cell r="E2061">
            <v>3</v>
          </cell>
          <cell r="F2061">
            <v>99.4</v>
          </cell>
          <cell r="G2061">
            <v>32.799999999999997</v>
          </cell>
          <cell r="H2061">
            <v>100.7</v>
          </cell>
          <cell r="I2061">
            <v>67.2</v>
          </cell>
        </row>
        <row r="2062">
          <cell r="A2062" t="str">
            <v>Деятельность издательская</v>
          </cell>
          <cell r="B2062">
            <v>0</v>
          </cell>
          <cell r="C2062">
            <v>0</v>
          </cell>
          <cell r="D2062">
            <v>0.5</v>
          </cell>
          <cell r="E2062">
            <v>0.5</v>
          </cell>
          <cell r="F2062">
            <v>100</v>
          </cell>
          <cell r="G2062">
            <v>64.599999999999994</v>
          </cell>
          <cell r="H2062">
            <v>99.5</v>
          </cell>
          <cell r="I2062">
            <v>35.4</v>
          </cell>
        </row>
        <row r="2063">
          <cell r="A2063" t="str">
            <v>Издание книг, периодических публикаций и другие виды издательской деятельности</v>
          </cell>
          <cell r="B2063">
            <v>0</v>
          </cell>
          <cell r="C2063">
            <v>0</v>
          </cell>
          <cell r="D2063">
            <v>0.5</v>
          </cell>
          <cell r="E2063">
            <v>0.5</v>
          </cell>
          <cell r="F2063">
            <v>100</v>
          </cell>
          <cell r="G2063">
            <v>64.599999999999994</v>
          </cell>
          <cell r="H2063">
            <v>99.5</v>
          </cell>
          <cell r="I2063">
            <v>35.4</v>
          </cell>
        </row>
        <row r="2064">
          <cell r="A2064" t="str">
            <v>Издание газет</v>
          </cell>
          <cell r="B2064">
            <v>0</v>
          </cell>
          <cell r="C2064">
            <v>0</v>
          </cell>
          <cell r="D2064">
            <v>0.5</v>
          </cell>
          <cell r="E2064">
            <v>0.5</v>
          </cell>
          <cell r="F2064">
            <v>100</v>
          </cell>
          <cell r="G2064">
            <v>64.599999999999994</v>
          </cell>
          <cell r="H2064">
            <v>99.5</v>
          </cell>
          <cell r="I2064">
            <v>35.4</v>
          </cell>
        </row>
        <row r="2065">
          <cell r="A2065" t="str">
            <v>Деятельность в области телевизионного и радиовещания</v>
          </cell>
          <cell r="B2065">
            <v>1.1000000000000001</v>
          </cell>
          <cell r="C2065">
            <v>1</v>
          </cell>
          <cell r="D2065">
            <v>0</v>
          </cell>
          <cell r="E2065">
            <v>0</v>
          </cell>
          <cell r="F2065">
            <v>0</v>
          </cell>
          <cell r="G2065">
            <v>12.8</v>
          </cell>
          <cell r="H2065">
            <v>101.1</v>
          </cell>
          <cell r="I2065">
            <v>87.2</v>
          </cell>
        </row>
        <row r="2066">
          <cell r="A2066" t="str">
            <v>Деятельность в области телевизионного вещания</v>
          </cell>
          <cell r="B2066">
            <v>1.1000000000000001</v>
          </cell>
          <cell r="C2066">
            <v>1</v>
          </cell>
          <cell r="D2066">
            <v>0</v>
          </cell>
          <cell r="E2066">
            <v>0</v>
          </cell>
          <cell r="F2066">
            <v>0</v>
          </cell>
          <cell r="G2066">
            <v>12.8</v>
          </cell>
          <cell r="H2066">
            <v>101.1</v>
          </cell>
          <cell r="I2066">
            <v>87.2</v>
          </cell>
        </row>
        <row r="2067">
          <cell r="A2067" t="str">
            <v>Деятельность в области телевизионного вещания</v>
          </cell>
          <cell r="B2067">
            <v>1.1000000000000001</v>
          </cell>
          <cell r="C2067">
            <v>1</v>
          </cell>
          <cell r="D2067">
            <v>0</v>
          </cell>
          <cell r="E2067">
            <v>0</v>
          </cell>
          <cell r="F2067">
            <v>0</v>
          </cell>
          <cell r="G2067">
            <v>12.8</v>
          </cell>
          <cell r="H2067">
            <v>101.1</v>
          </cell>
          <cell r="I2067">
            <v>87.2</v>
          </cell>
        </row>
        <row r="2068">
          <cell r="A2068" t="str">
            <v>Деятельность в сфере телекоммуникаций</v>
          </cell>
          <cell r="B2068">
            <v>6.9</v>
          </cell>
          <cell r="C2068">
            <v>4.4000000000000004</v>
          </cell>
          <cell r="D2068">
            <v>6.2</v>
          </cell>
          <cell r="E2068">
            <v>3</v>
          </cell>
          <cell r="F2068">
            <v>99.4</v>
          </cell>
          <cell r="G2068">
            <v>33</v>
          </cell>
          <cell r="H2068">
            <v>100.7</v>
          </cell>
          <cell r="I2068">
            <v>67</v>
          </cell>
        </row>
        <row r="2069">
          <cell r="A2069" t="str">
            <v>Деятельность в области связи на базе проводных технологий</v>
          </cell>
          <cell r="B2069">
            <v>3.7</v>
          </cell>
          <cell r="C2069">
            <v>3.3</v>
          </cell>
          <cell r="D2069">
            <v>0.5</v>
          </cell>
          <cell r="E2069">
            <v>0.1</v>
          </cell>
          <cell r="F2069">
            <v>85.5</v>
          </cell>
          <cell r="G2069">
            <v>31.4</v>
          </cell>
          <cell r="H2069">
            <v>103.3</v>
          </cell>
          <cell r="I2069">
            <v>68.599999999999994</v>
          </cell>
        </row>
        <row r="2070">
          <cell r="A2070" t="str">
            <v>Деятельность в области связи на базе проводных технологий</v>
          </cell>
          <cell r="B2070">
            <v>3.7</v>
          </cell>
          <cell r="C2070">
            <v>3.3</v>
          </cell>
          <cell r="D2070">
            <v>0.5</v>
          </cell>
          <cell r="E2070">
            <v>0.1</v>
          </cell>
          <cell r="F2070">
            <v>85.5</v>
          </cell>
          <cell r="G2070">
            <v>31.4</v>
          </cell>
          <cell r="H2070">
            <v>103.3</v>
          </cell>
          <cell r="I2070">
            <v>68.599999999999994</v>
          </cell>
        </row>
        <row r="2071">
          <cell r="A2071" t="str">
            <v>Деятельность по предоставлению услуг телефонной связи</v>
          </cell>
          <cell r="B2071">
            <v>3.4</v>
          </cell>
          <cell r="C2071">
            <v>3.3</v>
          </cell>
          <cell r="D2071">
            <v>0.6</v>
          </cell>
          <cell r="E2071">
            <v>0.1</v>
          </cell>
          <cell r="F2071">
            <v>98.2</v>
          </cell>
          <cell r="G2071">
            <v>30.9</v>
          </cell>
          <cell r="H2071">
            <v>102.9</v>
          </cell>
          <cell r="I2071">
            <v>69.099999999999994</v>
          </cell>
        </row>
        <row r="2072">
          <cell r="A2072" t="str">
            <v>Деятельность по предоставлению услуг по передаче данных и услуг доступа к информационно-коммуникационной сети Интернет</v>
          </cell>
          <cell r="B2072">
            <v>11</v>
          </cell>
          <cell r="C2072">
            <v>6.5</v>
          </cell>
          <cell r="D2072">
            <v>0.4</v>
          </cell>
          <cell r="E2072">
            <v>0.2</v>
          </cell>
          <cell r="F2072">
            <v>39</v>
          </cell>
          <cell r="G2072">
            <v>46</v>
          </cell>
          <cell r="H2072">
            <v>111.9</v>
          </cell>
          <cell r="I2072">
            <v>54</v>
          </cell>
        </row>
        <row r="2073">
          <cell r="A2073" t="str">
            <v>Деятельность по трансляции телерадиоканалов по сетям кабельного телерадиовещания</v>
          </cell>
          <cell r="B2073">
            <v>1.1000000000000001</v>
          </cell>
          <cell r="C2073">
            <v>1.1000000000000001</v>
          </cell>
          <cell r="D2073">
            <v>0</v>
          </cell>
          <cell r="E2073">
            <v>0</v>
          </cell>
          <cell r="F2073">
            <v>100</v>
          </cell>
          <cell r="G2073">
            <v>24.1</v>
          </cell>
          <cell r="H2073">
            <v>101.1</v>
          </cell>
          <cell r="I2073">
            <v>75.900000000000006</v>
          </cell>
        </row>
        <row r="2074">
          <cell r="A2074" t="str">
            <v>Деятельность в области связи на базе проводных технологий прочая</v>
          </cell>
          <cell r="B2074">
            <v>0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  <cell r="G2074">
            <v>54.7</v>
          </cell>
          <cell r="H2074">
            <v>100</v>
          </cell>
          <cell r="I2074">
            <v>45.3</v>
          </cell>
        </row>
        <row r="2075">
          <cell r="A2075" t="str">
            <v>Деятельность в области связи на базе беспроводных технологий</v>
          </cell>
          <cell r="B2075">
            <v>10.199999999999999</v>
          </cell>
          <cell r="C2075">
            <v>5.5</v>
          </cell>
          <cell r="D2075">
            <v>12</v>
          </cell>
          <cell r="E2075">
            <v>5.9</v>
          </cell>
          <cell r="F2075">
            <v>99.7</v>
          </cell>
          <cell r="G2075">
            <v>34.6</v>
          </cell>
          <cell r="H2075">
            <v>98.1</v>
          </cell>
          <cell r="I2075">
            <v>65.400000000000006</v>
          </cell>
        </row>
        <row r="2076">
          <cell r="A2076" t="str">
            <v>Деятельность в области связи на базе беспроводных технологий</v>
          </cell>
          <cell r="B2076">
            <v>10.199999999999999</v>
          </cell>
          <cell r="C2076">
            <v>5.5</v>
          </cell>
          <cell r="D2076">
            <v>12</v>
          </cell>
          <cell r="E2076">
            <v>5.9</v>
          </cell>
          <cell r="F2076">
            <v>99.7</v>
          </cell>
          <cell r="G2076">
            <v>34.6</v>
          </cell>
          <cell r="H2076">
            <v>98.1</v>
          </cell>
          <cell r="I2076">
            <v>65.400000000000006</v>
          </cell>
        </row>
        <row r="2077">
          <cell r="A2077" t="str">
            <v>Деятельность по предоставлению услуг подвижной связи для целей передачи голоса</v>
          </cell>
          <cell r="B2077">
            <v>10.8</v>
          </cell>
          <cell r="C2077">
            <v>5.4</v>
          </cell>
          <cell r="D2077">
            <v>12.1</v>
          </cell>
          <cell r="E2077">
            <v>6.8</v>
          </cell>
          <cell r="F2077">
            <v>99.8</v>
          </cell>
          <cell r="G2077">
            <v>33.799999999999997</v>
          </cell>
          <cell r="H2077">
            <v>98.6</v>
          </cell>
          <cell r="I2077">
            <v>66.2</v>
          </cell>
        </row>
        <row r="2078">
          <cell r="A2078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2078">
            <v>4.7</v>
          </cell>
          <cell r="C2078">
            <v>4.7</v>
          </cell>
          <cell r="D2078">
            <v>2.5</v>
          </cell>
          <cell r="E2078">
            <v>0</v>
          </cell>
          <cell r="F2078">
            <v>0</v>
          </cell>
          <cell r="G2078">
            <v>24.2</v>
          </cell>
          <cell r="H2078">
            <v>102.2</v>
          </cell>
          <cell r="I2078">
            <v>75.8</v>
          </cell>
        </row>
        <row r="2079">
          <cell r="A2079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2079">
            <v>4.7</v>
          </cell>
          <cell r="C2079">
            <v>4.7</v>
          </cell>
          <cell r="D2079">
            <v>2.5</v>
          </cell>
          <cell r="E2079">
            <v>0</v>
          </cell>
          <cell r="F2079">
            <v>0</v>
          </cell>
          <cell r="G2079">
            <v>24.2</v>
          </cell>
          <cell r="H2079">
            <v>102.2</v>
          </cell>
          <cell r="I2079">
            <v>75.8</v>
          </cell>
        </row>
        <row r="2080">
          <cell r="A2080" t="str">
            <v>Разработка компьютерного программного обеспечения</v>
          </cell>
          <cell r="B2080">
            <v>0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78.400000000000006</v>
          </cell>
          <cell r="H2080">
            <v>100</v>
          </cell>
          <cell r="I2080">
            <v>21.6</v>
          </cell>
        </row>
        <row r="2081">
          <cell r="A2081" t="str">
            <v>Деятельность консультативная и работы в области компьютерных технологий</v>
          </cell>
          <cell r="B2081">
            <v>100</v>
          </cell>
          <cell r="C2081">
            <v>100</v>
          </cell>
          <cell r="D2081">
            <v>0</v>
          </cell>
          <cell r="E2081">
            <v>0</v>
          </cell>
          <cell r="F2081">
            <v>0</v>
          </cell>
          <cell r="G2081">
            <v>88</v>
          </cell>
          <cell r="H2081">
            <v>0</v>
          </cell>
          <cell r="I2081">
            <v>12</v>
          </cell>
        </row>
        <row r="2082">
          <cell r="A2082" t="str">
            <v>Деятельность, связанная с использованием вычислительной техники и информационных технологий, прочая</v>
          </cell>
          <cell r="B2082">
            <v>4.0999999999999996</v>
          </cell>
          <cell r="C2082">
            <v>4.0999999999999996</v>
          </cell>
          <cell r="D2082">
            <v>3.3</v>
          </cell>
          <cell r="E2082">
            <v>0</v>
          </cell>
          <cell r="F2082">
            <v>0</v>
          </cell>
          <cell r="G2082">
            <v>7.8</v>
          </cell>
          <cell r="H2082">
            <v>100.8</v>
          </cell>
          <cell r="I2082">
            <v>92.2</v>
          </cell>
        </row>
        <row r="2083">
          <cell r="A2083" t="str">
            <v>Деятельность в области информационных технологий</v>
          </cell>
          <cell r="B2083">
            <v>8.6</v>
          </cell>
          <cell r="C2083">
            <v>0</v>
          </cell>
          <cell r="D2083">
            <v>39.6</v>
          </cell>
          <cell r="E2083">
            <v>0</v>
          </cell>
          <cell r="F2083">
            <v>0</v>
          </cell>
          <cell r="G2083">
            <v>0</v>
          </cell>
          <cell r="H2083">
            <v>66.099999999999994</v>
          </cell>
          <cell r="I2083">
            <v>100</v>
          </cell>
        </row>
        <row r="2084">
          <cell r="A2084" t="str">
            <v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v>
          </cell>
          <cell r="B2084">
            <v>8.6</v>
          </cell>
          <cell r="C2084">
            <v>0</v>
          </cell>
          <cell r="D2084">
            <v>39.6</v>
          </cell>
          <cell r="E2084">
            <v>0</v>
          </cell>
          <cell r="F2084">
            <v>0</v>
          </cell>
          <cell r="G2084">
            <v>0</v>
          </cell>
          <cell r="H2084">
            <v>66.099999999999994</v>
          </cell>
          <cell r="I2084">
            <v>100</v>
          </cell>
        </row>
        <row r="2085">
          <cell r="A2085" t="str">
            <v>Деятельность по обработке данных, предоставление услуг по размещению информации и связанная с этим деятельность</v>
          </cell>
          <cell r="B2085">
            <v>8.6</v>
          </cell>
          <cell r="C2085">
            <v>0</v>
          </cell>
          <cell r="D2085">
            <v>39.6</v>
          </cell>
          <cell r="E2085">
            <v>0</v>
          </cell>
          <cell r="F2085">
            <v>0</v>
          </cell>
          <cell r="G2085">
            <v>0</v>
          </cell>
          <cell r="H2085">
            <v>66.099999999999994</v>
          </cell>
          <cell r="I2085">
            <v>100</v>
          </cell>
        </row>
        <row r="2086">
          <cell r="A2086" t="str">
            <v>Деятельность по созданию и использованию баз данных и информационных ресурсов</v>
          </cell>
          <cell r="B2086">
            <v>8.6</v>
          </cell>
          <cell r="C2086">
            <v>0</v>
          </cell>
          <cell r="D2086">
            <v>39.6</v>
          </cell>
          <cell r="E2086">
            <v>0</v>
          </cell>
          <cell r="F2086">
            <v>0</v>
          </cell>
          <cell r="G2086">
            <v>0</v>
          </cell>
          <cell r="H2086">
            <v>66.099999999999994</v>
          </cell>
          <cell r="I2086">
            <v>100</v>
          </cell>
        </row>
        <row r="2087">
          <cell r="A2087" t="str">
            <v>ДЕЯТЕЛЬНОСТЬ ФИНАНСОВАЯ И СТРАХОВАЯ</v>
          </cell>
          <cell r="B2087">
            <v>4.5999999999999996</v>
          </cell>
          <cell r="C2087">
            <v>2.8</v>
          </cell>
          <cell r="D2087">
            <v>23.7</v>
          </cell>
          <cell r="E2087">
            <v>2.5</v>
          </cell>
          <cell r="F2087">
            <v>32.799999999999997</v>
          </cell>
          <cell r="G2087">
            <v>66.5</v>
          </cell>
          <cell r="H2087">
            <v>79.900000000000006</v>
          </cell>
          <cell r="I2087">
            <v>33.5</v>
          </cell>
        </row>
        <row r="2088">
          <cell r="A2088" t="str">
            <v>Деятельность по предоставлению финансовых услуг, кроме услуг по страхованию и пенсионному обеспечению</v>
          </cell>
          <cell r="B2088">
            <v>4.5999999999999996</v>
          </cell>
          <cell r="C2088">
            <v>2.8</v>
          </cell>
          <cell r="D2088">
            <v>24.3</v>
          </cell>
          <cell r="E2088">
            <v>2.6</v>
          </cell>
          <cell r="F2088">
            <v>32.4</v>
          </cell>
          <cell r="G2088">
            <v>66.5</v>
          </cell>
          <cell r="H2088">
            <v>79.400000000000006</v>
          </cell>
          <cell r="I2088">
            <v>33.5</v>
          </cell>
        </row>
        <row r="2089">
          <cell r="A2089" t="str">
            <v>Денежное посредничество</v>
          </cell>
          <cell r="B2089">
            <v>4.3</v>
          </cell>
          <cell r="C2089">
            <v>2.5</v>
          </cell>
          <cell r="D2089">
            <v>24.3</v>
          </cell>
          <cell r="E2089">
            <v>2.6</v>
          </cell>
          <cell r="F2089">
            <v>32.4</v>
          </cell>
          <cell r="G2089">
            <v>66.599999999999994</v>
          </cell>
          <cell r="H2089">
            <v>79.099999999999994</v>
          </cell>
          <cell r="I2089">
            <v>33.4</v>
          </cell>
        </row>
        <row r="2090">
          <cell r="A2090" t="str">
            <v>Денежное посредничество прочее</v>
          </cell>
          <cell r="B2090">
            <v>4.3</v>
          </cell>
          <cell r="C2090">
            <v>2.5</v>
          </cell>
          <cell r="D2090">
            <v>24.3</v>
          </cell>
          <cell r="E2090">
            <v>2.6</v>
          </cell>
          <cell r="F2090">
            <v>32.4</v>
          </cell>
          <cell r="G2090">
            <v>66.599999999999994</v>
          </cell>
          <cell r="H2090">
            <v>79.099999999999994</v>
          </cell>
          <cell r="I2090">
            <v>33.4</v>
          </cell>
        </row>
        <row r="2091">
          <cell r="A2091" t="str">
            <v>Деятельность по предоставлению прочих финансовых услуг, кроме услуг по страхованию и пенсионному обеспечению</v>
          </cell>
          <cell r="B2091">
            <v>65.8</v>
          </cell>
          <cell r="C2091">
            <v>65.2</v>
          </cell>
          <cell r="D2091">
            <v>1.8</v>
          </cell>
          <cell r="E2091">
            <v>0</v>
          </cell>
          <cell r="F2091">
            <v>0</v>
          </cell>
          <cell r="G2091">
            <v>56.8</v>
          </cell>
          <cell r="H2091">
            <v>287.39999999999998</v>
          </cell>
          <cell r="I2091">
            <v>43.2</v>
          </cell>
        </row>
        <row r="2092">
          <cell r="A2092" t="str">
            <v>Деятельность по финансовой аренде (лизингу/сублизингу)</v>
          </cell>
          <cell r="B2092">
            <v>92.9</v>
          </cell>
          <cell r="C2092">
            <v>91.7</v>
          </cell>
          <cell r="D2092">
            <v>14.4</v>
          </cell>
          <cell r="E2092">
            <v>0</v>
          </cell>
          <cell r="F2092">
            <v>0</v>
          </cell>
          <cell r="G2092">
            <v>44</v>
          </cell>
          <cell r="H2092">
            <v>1207.2</v>
          </cell>
          <cell r="I2092">
            <v>56</v>
          </cell>
        </row>
        <row r="2093">
          <cell r="A2093" t="str">
            <v>Деятельность по финансовой аренде (лизингу/сублизингу) в прочих областях, кроме племенных животных</v>
          </cell>
          <cell r="B2093">
            <v>88</v>
          </cell>
          <cell r="C2093">
            <v>88</v>
          </cell>
          <cell r="D2093">
            <v>75</v>
          </cell>
          <cell r="E2093">
            <v>0</v>
          </cell>
          <cell r="F2093">
            <v>0</v>
          </cell>
          <cell r="G2093">
            <v>52.2</v>
          </cell>
          <cell r="H2093">
            <v>209</v>
          </cell>
          <cell r="I2093">
            <v>47.8</v>
          </cell>
        </row>
        <row r="2094">
          <cell r="A2094" t="str">
            <v>Предоставление займов и прочих видов кредита</v>
          </cell>
          <cell r="B2094">
            <v>35.299999999999997</v>
          </cell>
          <cell r="C2094">
            <v>35.299999999999997</v>
          </cell>
          <cell r="D2094">
            <v>0</v>
          </cell>
          <cell r="E2094">
            <v>0</v>
          </cell>
          <cell r="F2094">
            <v>0</v>
          </cell>
          <cell r="G2094">
            <v>71.3</v>
          </cell>
          <cell r="H2094">
            <v>154.69999999999999</v>
          </cell>
          <cell r="I2094">
            <v>28.7</v>
          </cell>
        </row>
        <row r="2095">
          <cell r="A2095" t="str">
            <v>Деятельность по предоставлению денежных ссуд под залог недвижимого имущества</v>
          </cell>
          <cell r="B2095">
            <v>35.299999999999997</v>
          </cell>
          <cell r="C2095">
            <v>35.299999999999997</v>
          </cell>
          <cell r="D2095">
            <v>0</v>
          </cell>
          <cell r="E2095">
            <v>0</v>
          </cell>
          <cell r="F2095">
            <v>0</v>
          </cell>
          <cell r="G2095">
            <v>71.3</v>
          </cell>
          <cell r="H2095">
            <v>154.69999999999999</v>
          </cell>
          <cell r="I2095">
            <v>28.7</v>
          </cell>
        </row>
        <row r="2096">
          <cell r="A2096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B2096">
            <v>3.8</v>
          </cell>
          <cell r="C2096">
            <v>2.7</v>
          </cell>
          <cell r="D2096">
            <v>2.1</v>
          </cell>
          <cell r="E2096">
            <v>0.7</v>
          </cell>
          <cell r="F2096">
            <v>100</v>
          </cell>
          <cell r="G2096">
            <v>58.8</v>
          </cell>
          <cell r="H2096">
            <v>101.8</v>
          </cell>
          <cell r="I2096">
            <v>41.2</v>
          </cell>
        </row>
        <row r="2097">
          <cell r="A2097" t="str">
            <v>Страхование</v>
          </cell>
          <cell r="B2097">
            <v>3.8</v>
          </cell>
          <cell r="C2097">
            <v>2.7</v>
          </cell>
          <cell r="D2097">
            <v>2.1</v>
          </cell>
          <cell r="E2097">
            <v>0.7</v>
          </cell>
          <cell r="F2097">
            <v>100</v>
          </cell>
          <cell r="G2097">
            <v>58.8</v>
          </cell>
          <cell r="H2097">
            <v>101.8</v>
          </cell>
          <cell r="I2097">
            <v>41.2</v>
          </cell>
        </row>
        <row r="2098">
          <cell r="A2098" t="str">
            <v>Страхование жизни</v>
          </cell>
          <cell r="B2098">
            <v>1.7</v>
          </cell>
          <cell r="C2098">
            <v>0</v>
          </cell>
          <cell r="D2098">
            <v>1.5</v>
          </cell>
          <cell r="E2098">
            <v>0</v>
          </cell>
          <cell r="F2098">
            <v>0</v>
          </cell>
          <cell r="G2098">
            <v>47.2</v>
          </cell>
          <cell r="H2098">
            <v>100.3</v>
          </cell>
          <cell r="I2098">
            <v>52.8</v>
          </cell>
        </row>
        <row r="2099">
          <cell r="A2099" t="str">
            <v>Страхование, кроме страхования жизни</v>
          </cell>
          <cell r="B2099">
            <v>4</v>
          </cell>
          <cell r="C2099">
            <v>2.9</v>
          </cell>
          <cell r="D2099">
            <v>2.2000000000000002</v>
          </cell>
          <cell r="E2099">
            <v>0.8</v>
          </cell>
          <cell r="F2099">
            <v>100</v>
          </cell>
          <cell r="G2099">
            <v>62.3</v>
          </cell>
          <cell r="H2099">
            <v>101.9</v>
          </cell>
          <cell r="I2099">
            <v>37.700000000000003</v>
          </cell>
        </row>
        <row r="2100">
          <cell r="A2100" t="str">
            <v>Страхование медицинское</v>
          </cell>
          <cell r="B2100">
            <v>61.7</v>
          </cell>
          <cell r="C2100">
            <v>48.1</v>
          </cell>
          <cell r="D2100">
            <v>48.8</v>
          </cell>
          <cell r="E2100">
            <v>17.8</v>
          </cell>
          <cell r="F2100">
            <v>100</v>
          </cell>
          <cell r="G2100">
            <v>57.2</v>
          </cell>
          <cell r="H2100">
            <v>133.69999999999999</v>
          </cell>
          <cell r="I2100">
            <v>42.8</v>
          </cell>
        </row>
        <row r="2101">
          <cell r="A2101" t="str">
            <v>Страхование имущества</v>
          </cell>
          <cell r="B2101">
            <v>0.3</v>
          </cell>
          <cell r="C2101">
            <v>0.3</v>
          </cell>
          <cell r="D2101">
            <v>0.2</v>
          </cell>
          <cell r="E2101">
            <v>0.2</v>
          </cell>
          <cell r="F2101">
            <v>100</v>
          </cell>
          <cell r="G2101">
            <v>66.7</v>
          </cell>
          <cell r="H2101">
            <v>100.2</v>
          </cell>
          <cell r="I2101">
            <v>33.299999999999997</v>
          </cell>
        </row>
        <row r="2102">
          <cell r="A2102" t="str">
            <v>Страхование гражданской ответственности</v>
          </cell>
          <cell r="B2102">
            <v>14.7</v>
          </cell>
          <cell r="C2102">
            <v>14.7</v>
          </cell>
          <cell r="D2102">
            <v>0</v>
          </cell>
          <cell r="E2102">
            <v>0</v>
          </cell>
          <cell r="F2102">
            <v>0</v>
          </cell>
          <cell r="G2102">
            <v>65.599999999999994</v>
          </cell>
          <cell r="H2102">
            <v>117.3</v>
          </cell>
          <cell r="I2102">
            <v>34.4</v>
          </cell>
        </row>
        <row r="2103">
          <cell r="A2103" t="str">
            <v>Деятельность вспомогательная в сфере финансовых услуг и страхования</v>
          </cell>
          <cell r="B2103">
            <v>0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100</v>
          </cell>
          <cell r="I2103">
            <v>100</v>
          </cell>
        </row>
        <row r="2104">
          <cell r="A2104" t="str">
            <v>Деятельность вспомогательная в сфере финансовых услуг, кроме страхования и пенсионного обеспечения</v>
          </cell>
          <cell r="B2104">
            <v>0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100</v>
          </cell>
          <cell r="I2104">
            <v>100</v>
          </cell>
        </row>
        <row r="2105">
          <cell r="A2105" t="str">
            <v>Управление финансовыми рынками</v>
          </cell>
          <cell r="B2105">
            <v>0</v>
          </cell>
          <cell r="C2105">
            <v>0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100</v>
          </cell>
          <cell r="I2105">
            <v>100</v>
          </cell>
        </row>
        <row r="2106">
          <cell r="A2106" t="str">
            <v>Деятельность регистраторов по ведению реестра владельцев ценных бумаг</v>
          </cell>
          <cell r="B2106">
            <v>0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100</v>
          </cell>
          <cell r="I2106">
            <v>100</v>
          </cell>
        </row>
        <row r="2107">
          <cell r="A2107" t="str">
            <v>ДЕЯТЕЛЬНОСТЬ ПО ОПЕРАЦИЯМ С НЕДВИЖИМЫМ ИМУЩЕСТВОМ</v>
          </cell>
          <cell r="B2107">
            <v>36.6</v>
          </cell>
          <cell r="C2107">
            <v>31.5</v>
          </cell>
          <cell r="D2107">
            <v>0.5</v>
          </cell>
          <cell r="E2107">
            <v>0.2</v>
          </cell>
          <cell r="F2107">
            <v>59.8</v>
          </cell>
          <cell r="G2107">
            <v>82.9</v>
          </cell>
          <cell r="H2107">
            <v>156.9</v>
          </cell>
          <cell r="I2107">
            <v>17.100000000000001</v>
          </cell>
        </row>
        <row r="2108">
          <cell r="A2108" t="str">
            <v>Операции с недвижимым имуществом</v>
          </cell>
          <cell r="B2108">
            <v>36.6</v>
          </cell>
          <cell r="C2108">
            <v>31.5</v>
          </cell>
          <cell r="D2108">
            <v>0.5</v>
          </cell>
          <cell r="E2108">
            <v>0.2</v>
          </cell>
          <cell r="F2108">
            <v>59.8</v>
          </cell>
          <cell r="G2108">
            <v>82.9</v>
          </cell>
          <cell r="H2108">
            <v>156.9</v>
          </cell>
          <cell r="I2108">
            <v>17.100000000000001</v>
          </cell>
        </row>
        <row r="2109">
          <cell r="A2109" t="str">
            <v>Аренда и управление собственным или арендованным недвижимым имуществом</v>
          </cell>
          <cell r="B2109">
            <v>37</v>
          </cell>
          <cell r="C2109">
            <v>32.1</v>
          </cell>
          <cell r="D2109">
            <v>0.3</v>
          </cell>
          <cell r="E2109">
            <v>0.2</v>
          </cell>
          <cell r="F2109">
            <v>60.4</v>
          </cell>
          <cell r="G2109">
            <v>83.2</v>
          </cell>
          <cell r="H2109">
            <v>158.19999999999999</v>
          </cell>
          <cell r="I2109">
            <v>16.8</v>
          </cell>
        </row>
        <row r="2110">
          <cell r="A2110" t="str">
            <v>Аренда и управление собственным или арендованным недвижимым имуществом</v>
          </cell>
          <cell r="B2110">
            <v>37</v>
          </cell>
          <cell r="C2110">
            <v>32.1</v>
          </cell>
          <cell r="D2110">
            <v>0.3</v>
          </cell>
          <cell r="E2110">
            <v>0.2</v>
          </cell>
          <cell r="F2110">
            <v>60.4</v>
          </cell>
          <cell r="G2110">
            <v>83.2</v>
          </cell>
          <cell r="H2110">
            <v>158.19999999999999</v>
          </cell>
          <cell r="I2110">
            <v>16.8</v>
          </cell>
        </row>
        <row r="2111">
          <cell r="A2111" t="str">
            <v>Аренда и управление собственным или арендованным нежилым недвижимым имуществом</v>
          </cell>
          <cell r="B2111">
            <v>37.200000000000003</v>
          </cell>
          <cell r="C2111">
            <v>32.5</v>
          </cell>
          <cell r="D2111">
            <v>0.3</v>
          </cell>
          <cell r="E2111">
            <v>0.2</v>
          </cell>
          <cell r="F2111">
            <v>60.4</v>
          </cell>
          <cell r="G2111">
            <v>83.8</v>
          </cell>
          <cell r="H2111">
            <v>158.80000000000001</v>
          </cell>
          <cell r="I2111">
            <v>16.2</v>
          </cell>
        </row>
        <row r="2112">
          <cell r="A2112" t="str">
            <v>Операции с недвижимым имуществом за вознаграждение или на договорной основе</v>
          </cell>
          <cell r="B2112">
            <v>18.399999999999999</v>
          </cell>
          <cell r="C2112">
            <v>2.4</v>
          </cell>
          <cell r="D2112">
            <v>6.7</v>
          </cell>
          <cell r="E2112">
            <v>0.1</v>
          </cell>
          <cell r="F2112">
            <v>0</v>
          </cell>
          <cell r="G2112">
            <v>66.7</v>
          </cell>
          <cell r="H2112">
            <v>114.4</v>
          </cell>
          <cell r="I2112">
            <v>33.299999999999997</v>
          </cell>
        </row>
        <row r="2113">
          <cell r="A2113" t="str">
            <v>Управление недвижимым имуществом за вознаграждение или на договорной основе</v>
          </cell>
          <cell r="B2113">
            <v>18.399999999999999</v>
          </cell>
          <cell r="C2113">
            <v>2.4</v>
          </cell>
          <cell r="D2113">
            <v>6.7</v>
          </cell>
          <cell r="E2113">
            <v>0.1</v>
          </cell>
          <cell r="F2113">
            <v>0</v>
          </cell>
          <cell r="G2113">
            <v>66.7</v>
          </cell>
          <cell r="H2113">
            <v>114.4</v>
          </cell>
          <cell r="I2113">
            <v>33.299999999999997</v>
          </cell>
        </row>
        <row r="2114">
          <cell r="A2114" t="str">
            <v>Управление эксплуатацией жилого фонда за вознаграждение или на договорной основе</v>
          </cell>
          <cell r="B2114">
            <v>22.9</v>
          </cell>
          <cell r="C2114">
            <v>22.9</v>
          </cell>
          <cell r="D2114">
            <v>1.6</v>
          </cell>
          <cell r="E2114">
            <v>0</v>
          </cell>
          <cell r="F2114">
            <v>0</v>
          </cell>
          <cell r="G2114">
            <v>81</v>
          </cell>
          <cell r="H2114">
            <v>127.5</v>
          </cell>
          <cell r="I2114">
            <v>19</v>
          </cell>
        </row>
        <row r="2115">
          <cell r="A2115" t="str">
            <v>Управление эксплуатацией нежилого фонда за вознаграждение или на договорной основе</v>
          </cell>
          <cell r="B2115">
            <v>21.9</v>
          </cell>
          <cell r="C2115">
            <v>1.9</v>
          </cell>
          <cell r="D2115">
            <v>6.9</v>
          </cell>
          <cell r="E2115">
            <v>0.1</v>
          </cell>
          <cell r="F2115">
            <v>0</v>
          </cell>
          <cell r="G2115">
            <v>77.3</v>
          </cell>
          <cell r="H2115">
            <v>119.1</v>
          </cell>
          <cell r="I2115">
            <v>22.7</v>
          </cell>
        </row>
        <row r="2116">
          <cell r="A2116" t="str">
            <v>ДЕЯТЕЛЬНОСТЬ ПРОФЕССИОНАЛЬНАЯ, НАУЧНАЯ И ТЕХНИЧЕСКАЯ</v>
          </cell>
          <cell r="B2116">
            <v>2</v>
          </cell>
          <cell r="C2116">
            <v>1.9</v>
          </cell>
          <cell r="D2116">
            <v>0.3</v>
          </cell>
          <cell r="E2116">
            <v>0.2</v>
          </cell>
          <cell r="F2116">
            <v>100</v>
          </cell>
          <cell r="G2116">
            <v>34.299999999999997</v>
          </cell>
          <cell r="H2116">
            <v>101.7</v>
          </cell>
          <cell r="I2116">
            <v>65.7</v>
          </cell>
        </row>
        <row r="2117">
          <cell r="A2117" t="str">
            <v>Деятельность в области права и бухгалтерского учета</v>
          </cell>
          <cell r="B2117">
            <v>103.1</v>
          </cell>
          <cell r="C2117">
            <v>68.599999999999994</v>
          </cell>
          <cell r="D2117">
            <v>109.2</v>
          </cell>
          <cell r="E2117">
            <v>9.4</v>
          </cell>
          <cell r="F2117">
            <v>100</v>
          </cell>
          <cell r="G2117">
            <v>53.7</v>
          </cell>
          <cell r="H2117">
            <v>296.7</v>
          </cell>
          <cell r="I2117">
            <v>46.3</v>
          </cell>
        </row>
        <row r="2118">
          <cell r="A2118" t="str">
            <v>Деятельность в области права</v>
          </cell>
          <cell r="B2118">
            <v>100</v>
          </cell>
          <cell r="C2118">
            <v>100</v>
          </cell>
          <cell r="D2118">
            <v>0</v>
          </cell>
          <cell r="E2118">
            <v>0</v>
          </cell>
          <cell r="F2118">
            <v>0</v>
          </cell>
          <cell r="G2118">
            <v>72.400000000000006</v>
          </cell>
          <cell r="H2118">
            <v>0</v>
          </cell>
          <cell r="I2118">
            <v>27.6</v>
          </cell>
        </row>
        <row r="2119">
          <cell r="A2119" t="str">
            <v>Деятельность в области права</v>
          </cell>
          <cell r="B2119">
            <v>100</v>
          </cell>
          <cell r="C2119">
            <v>100</v>
          </cell>
          <cell r="D2119">
            <v>0</v>
          </cell>
          <cell r="E2119">
            <v>0</v>
          </cell>
          <cell r="F2119">
            <v>0</v>
          </cell>
          <cell r="G2119">
            <v>72.400000000000006</v>
          </cell>
          <cell r="H2119">
            <v>0</v>
          </cell>
          <cell r="I2119">
            <v>27.6</v>
          </cell>
        </row>
        <row r="2120">
          <cell r="A2120" t="str">
            <v>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B2120">
            <v>106.8</v>
          </cell>
          <cell r="C2120">
            <v>31.2</v>
          </cell>
          <cell r="D2120">
            <v>109.2</v>
          </cell>
          <cell r="E2120">
            <v>9.4</v>
          </cell>
          <cell r="F2120">
            <v>100</v>
          </cell>
          <cell r="G2120">
            <v>31.4</v>
          </cell>
          <cell r="H2120">
            <v>135.4</v>
          </cell>
          <cell r="I2120">
            <v>68.599999999999994</v>
          </cell>
        </row>
        <row r="2121">
          <cell r="A2121" t="str">
            <v>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B2121">
            <v>106.8</v>
          </cell>
          <cell r="C2121">
            <v>31.2</v>
          </cell>
          <cell r="D2121">
            <v>109.2</v>
          </cell>
          <cell r="E2121">
            <v>9.4</v>
          </cell>
          <cell r="F2121">
            <v>100</v>
          </cell>
          <cell r="G2121">
            <v>31.4</v>
          </cell>
          <cell r="H2121">
            <v>135.4</v>
          </cell>
          <cell r="I2121">
            <v>68.599999999999994</v>
          </cell>
        </row>
        <row r="2122">
          <cell r="A2122" t="str">
            <v>Деятельность по оказанию услуг в области бухгалтерского учета</v>
          </cell>
          <cell r="B2122">
            <v>106.8</v>
          </cell>
          <cell r="C2122">
            <v>31.2</v>
          </cell>
          <cell r="D2122">
            <v>109.2</v>
          </cell>
          <cell r="E2122">
            <v>9.4</v>
          </cell>
          <cell r="F2122">
            <v>100</v>
          </cell>
          <cell r="G2122">
            <v>31.4</v>
          </cell>
          <cell r="H2122">
            <v>135.4</v>
          </cell>
          <cell r="I2122">
            <v>68.599999999999994</v>
          </cell>
        </row>
        <row r="2123">
          <cell r="A2123" t="str">
            <v>Деятельность головных офисов; консультирование по вопросам управления</v>
          </cell>
          <cell r="B2123">
            <v>0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  <cell r="G2123">
            <v>68</v>
          </cell>
          <cell r="H2123">
            <v>100</v>
          </cell>
          <cell r="I2123">
            <v>32</v>
          </cell>
        </row>
        <row r="2124">
          <cell r="A2124" t="str">
            <v>Консультирование по вопросам управления</v>
          </cell>
          <cell r="B2124">
            <v>0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68</v>
          </cell>
          <cell r="H2124">
            <v>100</v>
          </cell>
          <cell r="I2124">
            <v>32</v>
          </cell>
        </row>
        <row r="2125">
          <cell r="A2125" t="str">
            <v>Консультирование по вопросам коммерческой деятельности и управления</v>
          </cell>
          <cell r="B2125">
            <v>0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  <cell r="G2125">
            <v>68</v>
          </cell>
          <cell r="H2125">
            <v>100</v>
          </cell>
          <cell r="I2125">
            <v>32</v>
          </cell>
        </row>
        <row r="2126">
          <cell r="A2126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B2126">
            <v>1</v>
          </cell>
          <cell r="C2126">
            <v>0</v>
          </cell>
          <cell r="D2126">
            <v>1.1000000000000001</v>
          </cell>
          <cell r="E2126">
            <v>0</v>
          </cell>
          <cell r="F2126">
            <v>0</v>
          </cell>
          <cell r="G2126">
            <v>13.1</v>
          </cell>
          <cell r="H2126">
            <v>99.9</v>
          </cell>
          <cell r="I2126">
            <v>86.9</v>
          </cell>
        </row>
        <row r="2127">
          <cell r="A2127" t="str">
            <v>Деятельность в области архитектуры, инженерных изысканий и предоставление технических консультаций в этих областях</v>
          </cell>
          <cell r="B2127">
            <v>0</v>
          </cell>
          <cell r="C2127">
            <v>0</v>
          </cell>
          <cell r="D2127">
            <v>2.2999999999999998</v>
          </cell>
          <cell r="E2127">
            <v>0</v>
          </cell>
          <cell r="F2127">
            <v>0</v>
          </cell>
          <cell r="G2127">
            <v>14.6</v>
          </cell>
          <cell r="H2127">
            <v>97.7</v>
          </cell>
          <cell r="I2127">
            <v>85.4</v>
          </cell>
        </row>
        <row r="2128">
          <cell r="A2128" t="str">
            <v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v>
          </cell>
          <cell r="B2128">
            <v>0</v>
          </cell>
          <cell r="C2128">
            <v>0</v>
          </cell>
          <cell r="D2128">
            <v>2.2999999999999998</v>
          </cell>
          <cell r="E2128">
            <v>0</v>
          </cell>
          <cell r="F2128">
            <v>0</v>
          </cell>
          <cell r="G2128">
            <v>14.6</v>
          </cell>
          <cell r="H2128">
            <v>97.7</v>
          </cell>
          <cell r="I2128">
            <v>85.4</v>
          </cell>
        </row>
        <row r="2129">
          <cell r="A2129" t="str">
            <v>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v>
          </cell>
          <cell r="B2129">
            <v>0</v>
          </cell>
          <cell r="C2129">
            <v>0</v>
          </cell>
          <cell r="D2129">
            <v>25.4</v>
          </cell>
          <cell r="E2129">
            <v>0</v>
          </cell>
          <cell r="F2129">
            <v>0</v>
          </cell>
          <cell r="G2129">
            <v>0</v>
          </cell>
          <cell r="H2129">
            <v>74.599999999999994</v>
          </cell>
          <cell r="I2129">
            <v>100</v>
          </cell>
        </row>
        <row r="2130">
          <cell r="A2130" t="str">
            <v>Деятельность геодезическая и картографическая</v>
          </cell>
          <cell r="B2130">
            <v>0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  <cell r="G2130">
            <v>15.7</v>
          </cell>
          <cell r="H2130">
            <v>100</v>
          </cell>
          <cell r="I2130">
            <v>84.3</v>
          </cell>
        </row>
        <row r="2131">
          <cell r="A2131" t="str">
            <v>Деятельность топографо-геодезическая</v>
          </cell>
          <cell r="B2131">
            <v>0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  <cell r="G2131">
            <v>17.399999999999999</v>
          </cell>
          <cell r="H2131">
            <v>100</v>
          </cell>
          <cell r="I2131">
            <v>82.6</v>
          </cell>
        </row>
        <row r="2132">
          <cell r="A2132" t="str">
            <v>Инженерные изыскания в строительстве</v>
          </cell>
          <cell r="B2132">
            <v>0</v>
          </cell>
          <cell r="C2132">
            <v>0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100</v>
          </cell>
          <cell r="I2132">
            <v>100</v>
          </cell>
        </row>
        <row r="2133">
          <cell r="A2133" t="str">
            <v>Технические испытания, исследования, анализ и сертификация</v>
          </cell>
          <cell r="B2133">
            <v>2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  <cell r="G2133">
            <v>11.5</v>
          </cell>
          <cell r="H2133">
            <v>102.1</v>
          </cell>
          <cell r="I2133">
            <v>88.5</v>
          </cell>
        </row>
        <row r="2134">
          <cell r="A2134" t="str">
            <v>Технические испытания, исследования, анализ и сертификация</v>
          </cell>
          <cell r="B2134">
            <v>2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  <cell r="G2134">
            <v>11.5</v>
          </cell>
          <cell r="H2134">
            <v>102.1</v>
          </cell>
          <cell r="I2134">
            <v>88.5</v>
          </cell>
        </row>
        <row r="2135">
          <cell r="A2135" t="str">
            <v>Деятельность по техническому контролю, испытаниям и анализу прочая</v>
          </cell>
          <cell r="B2135">
            <v>2</v>
          </cell>
          <cell r="C2135">
            <v>0</v>
          </cell>
          <cell r="D2135">
            <v>0</v>
          </cell>
          <cell r="E2135">
            <v>0</v>
          </cell>
          <cell r="F2135">
            <v>0</v>
          </cell>
          <cell r="G2135">
            <v>11.5</v>
          </cell>
          <cell r="H2135">
            <v>102.1</v>
          </cell>
          <cell r="I2135">
            <v>88.5</v>
          </cell>
        </row>
        <row r="2136">
          <cell r="A2136" t="str">
            <v>Научные исследования и разработки</v>
          </cell>
          <cell r="B2136">
            <v>1.7</v>
          </cell>
          <cell r="C2136">
            <v>1.7</v>
          </cell>
          <cell r="D2136">
            <v>0.2</v>
          </cell>
          <cell r="E2136">
            <v>0.2</v>
          </cell>
          <cell r="F2136">
            <v>100</v>
          </cell>
          <cell r="G2136">
            <v>34.5</v>
          </cell>
          <cell r="H2136">
            <v>101.6</v>
          </cell>
          <cell r="I2136">
            <v>65.5</v>
          </cell>
        </row>
        <row r="2137">
          <cell r="A2137" t="str">
            <v>Научные исследования и разработки в области естественных и технических наук</v>
          </cell>
          <cell r="B2137">
            <v>1.7</v>
          </cell>
          <cell r="C2137">
            <v>1.7</v>
          </cell>
          <cell r="D2137">
            <v>0.2</v>
          </cell>
          <cell r="E2137">
            <v>0.2</v>
          </cell>
          <cell r="F2137">
            <v>100</v>
          </cell>
          <cell r="G2137">
            <v>34.5</v>
          </cell>
          <cell r="H2137">
            <v>101.6</v>
          </cell>
          <cell r="I2137">
            <v>65.5</v>
          </cell>
        </row>
        <row r="2138">
          <cell r="A2138" t="str">
            <v>Научные исследования и разработки в области естественных и технических наук прочие</v>
          </cell>
          <cell r="B2138">
            <v>1.7</v>
          </cell>
          <cell r="C2138">
            <v>1.7</v>
          </cell>
          <cell r="D2138">
            <v>0.2</v>
          </cell>
          <cell r="E2138">
            <v>0.2</v>
          </cell>
          <cell r="F2138">
            <v>100</v>
          </cell>
          <cell r="G2138">
            <v>34.5</v>
          </cell>
          <cell r="H2138">
            <v>101.6</v>
          </cell>
          <cell r="I2138">
            <v>65.5</v>
          </cell>
        </row>
        <row r="2139">
          <cell r="A2139" t="str">
            <v>Деятельность рекламная и исследование конъюнктуры рынка</v>
          </cell>
          <cell r="B2139">
            <v>1</v>
          </cell>
          <cell r="C2139">
            <v>1</v>
          </cell>
          <cell r="D2139">
            <v>3.9</v>
          </cell>
          <cell r="E2139">
            <v>3.9</v>
          </cell>
          <cell r="F2139">
            <v>100</v>
          </cell>
          <cell r="G2139">
            <v>49.1</v>
          </cell>
          <cell r="H2139">
            <v>97</v>
          </cell>
          <cell r="I2139">
            <v>50.9</v>
          </cell>
        </row>
        <row r="2140">
          <cell r="A2140" t="str">
            <v>Деятельность рекламная</v>
          </cell>
          <cell r="B2140">
            <v>1</v>
          </cell>
          <cell r="C2140">
            <v>1</v>
          </cell>
          <cell r="D2140">
            <v>3.9</v>
          </cell>
          <cell r="E2140">
            <v>3.9</v>
          </cell>
          <cell r="F2140">
            <v>100</v>
          </cell>
          <cell r="G2140">
            <v>49.1</v>
          </cell>
          <cell r="H2140">
            <v>97</v>
          </cell>
          <cell r="I2140">
            <v>50.9</v>
          </cell>
        </row>
        <row r="2141">
          <cell r="A2141" t="str">
            <v>Деятельность рекламных агентств</v>
          </cell>
          <cell r="B2141">
            <v>1</v>
          </cell>
          <cell r="C2141">
            <v>1</v>
          </cell>
          <cell r="D2141">
            <v>3.9</v>
          </cell>
          <cell r="E2141">
            <v>3.9</v>
          </cell>
          <cell r="F2141">
            <v>100</v>
          </cell>
          <cell r="G2141">
            <v>49.1</v>
          </cell>
          <cell r="H2141">
            <v>97</v>
          </cell>
          <cell r="I2141">
            <v>50.9</v>
          </cell>
        </row>
        <row r="2142">
          <cell r="A2142" t="str">
            <v>ДЕЯТЕЛЬНОСТЬ АДМИНИСТРАТИВНАЯ И СОПУТСТВУЮЩИЕ ДОПОЛНИТЕЛЬНЫЕ УСЛУГИ</v>
          </cell>
          <cell r="B2142">
            <v>21.7</v>
          </cell>
          <cell r="C2142">
            <v>21.7</v>
          </cell>
          <cell r="D2142">
            <v>0.1</v>
          </cell>
          <cell r="E2142">
            <v>0</v>
          </cell>
          <cell r="F2142">
            <v>0</v>
          </cell>
          <cell r="G2142">
            <v>69.7</v>
          </cell>
          <cell r="H2142">
            <v>127.6</v>
          </cell>
          <cell r="I2142">
            <v>30.3</v>
          </cell>
        </row>
        <row r="2143">
          <cell r="A2143" t="str">
            <v>Аренда и лизинг</v>
          </cell>
          <cell r="B2143">
            <v>21.7</v>
          </cell>
          <cell r="C2143">
            <v>21.7</v>
          </cell>
          <cell r="D2143">
            <v>0</v>
          </cell>
          <cell r="E2143">
            <v>0</v>
          </cell>
          <cell r="F2143">
            <v>0</v>
          </cell>
          <cell r="G2143">
            <v>69.8</v>
          </cell>
          <cell r="H2143">
            <v>127.8</v>
          </cell>
          <cell r="I2143">
            <v>30.2</v>
          </cell>
        </row>
        <row r="2144">
          <cell r="A2144" t="str">
            <v>Аренда и лизинг прочих машин и оборудования и материальных средств</v>
          </cell>
          <cell r="B2144">
            <v>21.7</v>
          </cell>
          <cell r="C2144">
            <v>21.7</v>
          </cell>
          <cell r="D2144">
            <v>0</v>
          </cell>
          <cell r="E2144">
            <v>0</v>
          </cell>
          <cell r="F2144">
            <v>0</v>
          </cell>
          <cell r="G2144">
            <v>69.8</v>
          </cell>
          <cell r="H2144">
            <v>127.8</v>
          </cell>
          <cell r="I2144">
            <v>30.2</v>
          </cell>
        </row>
        <row r="2145">
          <cell r="A2145" t="str">
            <v>Аренда и лизинг прочих видов транспорта, оборудования и материальных средств, не включенных в другие группировки</v>
          </cell>
          <cell r="B2145">
            <v>21.7</v>
          </cell>
          <cell r="C2145">
            <v>21.7</v>
          </cell>
          <cell r="D2145">
            <v>0</v>
          </cell>
          <cell r="E2145">
            <v>0</v>
          </cell>
          <cell r="F2145">
            <v>0</v>
          </cell>
          <cell r="G2145">
            <v>69.8</v>
          </cell>
          <cell r="H2145">
            <v>127.8</v>
          </cell>
          <cell r="I2145">
            <v>30.2</v>
          </cell>
        </row>
        <row r="2146">
          <cell r="A2146" t="str">
            <v>Аренда и лизинг прочих сухопутных транспортных средств и оборудования</v>
          </cell>
          <cell r="B2146">
            <v>0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1</v>
          </cell>
          <cell r="H2146">
            <v>100</v>
          </cell>
          <cell r="I2146">
            <v>99</v>
          </cell>
        </row>
        <row r="2147">
          <cell r="A2147" t="str">
            <v>Аренда и лизинг прочих машин и оборудования, не включенных в другие группировки</v>
          </cell>
          <cell r="B2147">
            <v>30.2</v>
          </cell>
          <cell r="C2147">
            <v>30.2</v>
          </cell>
          <cell r="D2147">
            <v>0</v>
          </cell>
          <cell r="E2147">
            <v>0</v>
          </cell>
          <cell r="F2147">
            <v>0</v>
          </cell>
          <cell r="G2147">
            <v>82.7</v>
          </cell>
          <cell r="H2147">
            <v>143.19999999999999</v>
          </cell>
          <cell r="I2147">
            <v>17.3</v>
          </cell>
        </row>
        <row r="2148">
          <cell r="A2148" t="str">
            <v>Аренда и лизинг прочих машин и оборудования научного и промышленного назначения</v>
          </cell>
          <cell r="B2148">
            <v>30.2</v>
          </cell>
          <cell r="C2148">
            <v>30.2</v>
          </cell>
          <cell r="D2148">
            <v>0</v>
          </cell>
          <cell r="E2148">
            <v>0</v>
          </cell>
          <cell r="F2148">
            <v>0</v>
          </cell>
          <cell r="G2148">
            <v>82.7</v>
          </cell>
          <cell r="H2148">
            <v>143.19999999999999</v>
          </cell>
          <cell r="I2148">
            <v>17.3</v>
          </cell>
        </row>
        <row r="2149">
          <cell r="A2149" t="str">
            <v>Деятельность по обеспечению безопасности и проведению расследований</v>
          </cell>
          <cell r="B2149">
            <v>0</v>
          </cell>
          <cell r="C2149">
            <v>0</v>
          </cell>
          <cell r="D2149">
            <v>25</v>
          </cell>
          <cell r="E2149">
            <v>0</v>
          </cell>
          <cell r="F2149">
            <v>0</v>
          </cell>
          <cell r="G2149">
            <v>7.4</v>
          </cell>
          <cell r="H2149">
            <v>75</v>
          </cell>
          <cell r="I2149">
            <v>92.6</v>
          </cell>
        </row>
        <row r="2150">
          <cell r="A2150" t="str">
            <v>Деятельность частных охранных служб</v>
          </cell>
          <cell r="B2150">
            <v>0</v>
          </cell>
          <cell r="C2150">
            <v>0</v>
          </cell>
          <cell r="D2150">
            <v>25</v>
          </cell>
          <cell r="E2150">
            <v>0</v>
          </cell>
          <cell r="F2150">
            <v>0</v>
          </cell>
          <cell r="G2150">
            <v>7.4</v>
          </cell>
          <cell r="H2150">
            <v>75</v>
          </cell>
          <cell r="I2150">
            <v>92.6</v>
          </cell>
        </row>
        <row r="2151">
          <cell r="A2151" t="str">
            <v>Деятельность частных охранных служб</v>
          </cell>
          <cell r="B2151">
            <v>0</v>
          </cell>
          <cell r="C2151">
            <v>0</v>
          </cell>
          <cell r="D2151">
            <v>25</v>
          </cell>
          <cell r="E2151">
            <v>0</v>
          </cell>
          <cell r="F2151">
            <v>0</v>
          </cell>
          <cell r="G2151">
            <v>7.4</v>
          </cell>
          <cell r="H2151">
            <v>75</v>
          </cell>
          <cell r="I2151">
            <v>92.6</v>
          </cell>
        </row>
        <row r="2152">
          <cell r="A2152" t="str">
            <v>Деятельность по обслуживанию зданий и территорий</v>
          </cell>
          <cell r="B2152">
            <v>0</v>
          </cell>
          <cell r="C2152">
            <v>0</v>
          </cell>
          <cell r="D2152">
            <v>41.9</v>
          </cell>
          <cell r="E2152">
            <v>0</v>
          </cell>
          <cell r="F2152">
            <v>0</v>
          </cell>
          <cell r="G2152">
            <v>48.8</v>
          </cell>
          <cell r="H2152">
            <v>58.1</v>
          </cell>
          <cell r="I2152">
            <v>51.2</v>
          </cell>
        </row>
        <row r="2153">
          <cell r="A2153" t="str">
            <v>Деятельность по чистке и уборке</v>
          </cell>
          <cell r="B2153">
            <v>0</v>
          </cell>
          <cell r="C2153">
            <v>0</v>
          </cell>
          <cell r="D2153">
            <v>41.9</v>
          </cell>
          <cell r="E2153">
            <v>0</v>
          </cell>
          <cell r="F2153">
            <v>0</v>
          </cell>
          <cell r="G2153">
            <v>48.8</v>
          </cell>
          <cell r="H2153">
            <v>58.1</v>
          </cell>
          <cell r="I2153">
            <v>51.2</v>
          </cell>
        </row>
        <row r="2154">
          <cell r="A2154" t="str">
            <v>Деятельность по чистке и уборке прочая</v>
          </cell>
          <cell r="B2154">
            <v>0</v>
          </cell>
          <cell r="C2154">
            <v>0</v>
          </cell>
          <cell r="D2154">
            <v>41.9</v>
          </cell>
          <cell r="E2154">
            <v>0</v>
          </cell>
          <cell r="F2154">
            <v>0</v>
          </cell>
          <cell r="G2154">
            <v>48.8</v>
          </cell>
          <cell r="H2154">
            <v>58.1</v>
          </cell>
          <cell r="I2154">
            <v>51.2</v>
          </cell>
        </row>
        <row r="2155">
          <cell r="A2155" t="str">
            <v>Дезинфекция, дезинсекция, дератизация зданий, промышленного оборудования</v>
          </cell>
          <cell r="B2155">
            <v>0</v>
          </cell>
          <cell r="C2155">
            <v>0</v>
          </cell>
          <cell r="D2155">
            <v>41.9</v>
          </cell>
          <cell r="E2155">
            <v>0</v>
          </cell>
          <cell r="F2155">
            <v>0</v>
          </cell>
          <cell r="G2155">
            <v>48.8</v>
          </cell>
          <cell r="H2155">
            <v>58.1</v>
          </cell>
          <cell r="I2155">
            <v>51.2</v>
          </cell>
        </row>
        <row r="2156">
          <cell r="A2156" t="str">
            <v>ГОСУДАРСТВЕННОЕ УПРАВЛЕНИЕ И ОБЕСПЕЧЕНИЕ ВОЕННОЙ БЕЗОПАСНОСТИ; СОЦИАЛЬНОЕ ОБЕСПЕЧЕНИЕ</v>
          </cell>
          <cell r="B2156">
            <v>0.2</v>
          </cell>
          <cell r="C2156">
            <v>0</v>
          </cell>
          <cell r="D2156">
            <v>14.4</v>
          </cell>
          <cell r="E2156">
            <v>0</v>
          </cell>
          <cell r="F2156">
            <v>0</v>
          </cell>
          <cell r="G2156">
            <v>34.6</v>
          </cell>
          <cell r="H2156">
            <v>85.8</v>
          </cell>
          <cell r="I2156">
            <v>65.400000000000006</v>
          </cell>
        </row>
        <row r="2157">
          <cell r="A2157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B2157">
            <v>0.2</v>
          </cell>
          <cell r="C2157">
            <v>0</v>
          </cell>
          <cell r="D2157">
            <v>14.4</v>
          </cell>
          <cell r="E2157">
            <v>0</v>
          </cell>
          <cell r="F2157">
            <v>0</v>
          </cell>
          <cell r="G2157">
            <v>34.6</v>
          </cell>
          <cell r="H2157">
            <v>85.8</v>
          </cell>
          <cell r="I2157">
            <v>65.400000000000006</v>
          </cell>
        </row>
        <row r="2158">
          <cell r="A2158" t="str">
            <v>Предоставление государственных услуг обществу</v>
          </cell>
          <cell r="B2158">
            <v>0.2</v>
          </cell>
          <cell r="C2158">
            <v>0</v>
          </cell>
          <cell r="D2158">
            <v>14.4</v>
          </cell>
          <cell r="E2158">
            <v>0</v>
          </cell>
          <cell r="F2158">
            <v>0</v>
          </cell>
          <cell r="G2158">
            <v>34.6</v>
          </cell>
          <cell r="H2158">
            <v>85.8</v>
          </cell>
          <cell r="I2158">
            <v>65.400000000000006</v>
          </cell>
        </row>
        <row r="2159">
          <cell r="A2159" t="str">
            <v>Деятельность по обеспечению общественного порядка и безопасности</v>
          </cell>
          <cell r="B2159">
            <v>0.2</v>
          </cell>
          <cell r="C2159">
            <v>0</v>
          </cell>
          <cell r="D2159">
            <v>14.4</v>
          </cell>
          <cell r="E2159">
            <v>0</v>
          </cell>
          <cell r="F2159">
            <v>0</v>
          </cell>
          <cell r="G2159">
            <v>34.6</v>
          </cell>
          <cell r="H2159">
            <v>85.8</v>
          </cell>
          <cell r="I2159">
            <v>65.400000000000006</v>
          </cell>
        </row>
        <row r="2160">
          <cell r="A2160" t="str">
            <v>ДЕЯТЕЛЬНОСТЬ В ОБЛАСТИ ЗДРАВООХРАНЕНИЯ И СОЦИАЛЬНЫХ УСЛУГ</v>
          </cell>
          <cell r="B2160">
            <v>2.2000000000000002</v>
          </cell>
          <cell r="C2160">
            <v>0.3</v>
          </cell>
          <cell r="D2160">
            <v>0</v>
          </cell>
          <cell r="E2160">
            <v>0</v>
          </cell>
          <cell r="F2160">
            <v>0</v>
          </cell>
          <cell r="G2160">
            <v>46</v>
          </cell>
          <cell r="H2160">
            <v>102.2</v>
          </cell>
          <cell r="I2160">
            <v>54</v>
          </cell>
        </row>
        <row r="2161">
          <cell r="A2161" t="str">
            <v>Деятельность в области здравоохранения</v>
          </cell>
          <cell r="B2161">
            <v>2.2000000000000002</v>
          </cell>
          <cell r="C2161">
            <v>0.3</v>
          </cell>
          <cell r="D2161">
            <v>0</v>
          </cell>
          <cell r="E2161">
            <v>0</v>
          </cell>
          <cell r="F2161">
            <v>0</v>
          </cell>
          <cell r="G2161">
            <v>46</v>
          </cell>
          <cell r="H2161">
            <v>102.2</v>
          </cell>
          <cell r="I2161">
            <v>54</v>
          </cell>
        </row>
        <row r="2162">
          <cell r="A2162" t="str">
            <v>Медицинская и стоматологическая практика</v>
          </cell>
          <cell r="B2162">
            <v>2.2000000000000002</v>
          </cell>
          <cell r="C2162">
            <v>0.3</v>
          </cell>
          <cell r="D2162">
            <v>0</v>
          </cell>
          <cell r="E2162">
            <v>0</v>
          </cell>
          <cell r="F2162">
            <v>0</v>
          </cell>
          <cell r="G2162">
            <v>46</v>
          </cell>
          <cell r="H2162">
            <v>102.2</v>
          </cell>
          <cell r="I2162">
            <v>54</v>
          </cell>
        </row>
        <row r="2163">
          <cell r="A2163" t="str">
            <v>Общая врачебная практика</v>
          </cell>
          <cell r="B2163">
            <v>2.2000000000000002</v>
          </cell>
          <cell r="C2163">
            <v>0.3</v>
          </cell>
          <cell r="D2163">
            <v>0</v>
          </cell>
          <cell r="E2163">
            <v>0</v>
          </cell>
          <cell r="F2163">
            <v>0</v>
          </cell>
          <cell r="G2163">
            <v>46</v>
          </cell>
          <cell r="H2163">
            <v>102.2</v>
          </cell>
          <cell r="I2163">
            <v>54</v>
          </cell>
        </row>
        <row r="2164">
          <cell r="A2164" t="str">
            <v>ДЕЯТЕЛЬНОСТЬ В ОБЛАСТИ КУЛЬТУРЫ, СПОРТА, ОРГАНИЗАЦИИ ДОСУГА И РАЗВЛЕЧЕНИЙ</v>
          </cell>
          <cell r="B2164">
            <v>0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89.5</v>
          </cell>
          <cell r="H2164">
            <v>100</v>
          </cell>
          <cell r="I2164">
            <v>10.5</v>
          </cell>
        </row>
        <row r="2165">
          <cell r="A2165" t="str">
            <v>Деятельность творческая, деятельность в области искусства и организации развлечений</v>
          </cell>
          <cell r="B2165">
            <v>0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89.5</v>
          </cell>
          <cell r="H2165">
            <v>100</v>
          </cell>
          <cell r="I2165">
            <v>10.5</v>
          </cell>
        </row>
        <row r="2166">
          <cell r="A2166" t="str">
            <v>Деятельность творческая, деятельность в области искусства и организации развлечений</v>
          </cell>
          <cell r="B2166">
            <v>0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89.5</v>
          </cell>
          <cell r="H2166">
            <v>100</v>
          </cell>
          <cell r="I2166">
            <v>10.5</v>
          </cell>
        </row>
        <row r="2167">
          <cell r="A2167" t="str">
            <v>Деятельность в области исполнительских искусств</v>
          </cell>
          <cell r="B2167">
            <v>0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89.5</v>
          </cell>
          <cell r="H2167">
            <v>100</v>
          </cell>
          <cell r="I2167">
            <v>10.5</v>
          </cell>
        </row>
        <row r="2168">
          <cell r="A2168" t="str">
            <v>Деятельность по организации и проведению азартных игр и заключению пари, по организации и проведению лотерей</v>
          </cell>
          <cell r="B2168">
            <v>0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69.8</v>
          </cell>
          <cell r="H2168">
            <v>100</v>
          </cell>
          <cell r="I2168">
            <v>30.2</v>
          </cell>
        </row>
        <row r="2169">
          <cell r="A2169" t="str">
            <v>Деятельность по организации и проведению азартных игр и заключения пари</v>
          </cell>
          <cell r="B2169">
            <v>0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69.8</v>
          </cell>
          <cell r="H2169">
            <v>100</v>
          </cell>
          <cell r="I2169">
            <v>30.2</v>
          </cell>
        </row>
        <row r="2170">
          <cell r="A2170" t="str">
            <v>Деятельность по организации заключения пари</v>
          </cell>
          <cell r="B2170">
            <v>0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69.8</v>
          </cell>
          <cell r="H2170">
            <v>100</v>
          </cell>
          <cell r="I2170">
            <v>30.2</v>
          </cell>
        </row>
        <row r="2171">
          <cell r="A2171" t="str">
            <v>ПРЕДОСТАВЛЕНИЕ ПРОЧИХ ВИДОВ УСЛУГ</v>
          </cell>
          <cell r="B2171">
            <v>2.5</v>
          </cell>
          <cell r="C2171">
            <v>2.5</v>
          </cell>
          <cell r="D2171">
            <v>1.9</v>
          </cell>
          <cell r="E2171">
            <v>0</v>
          </cell>
          <cell r="F2171">
            <v>0</v>
          </cell>
          <cell r="G2171">
            <v>60.7</v>
          </cell>
          <cell r="H2171">
            <v>100.6</v>
          </cell>
          <cell r="I2171">
            <v>39.299999999999997</v>
          </cell>
        </row>
        <row r="2172">
          <cell r="A2172" t="str">
            <v>Ремонт компьютеров, предметов личного потребления и хозяйственно-бытового назначения</v>
          </cell>
          <cell r="B2172">
            <v>0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100</v>
          </cell>
          <cell r="I2172">
            <v>100</v>
          </cell>
        </row>
        <row r="2173">
          <cell r="A2173" t="str">
            <v>Ремонт компьютеров и коммуникационного оборудования</v>
          </cell>
          <cell r="B2173">
            <v>0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100</v>
          </cell>
          <cell r="I2173">
            <v>100</v>
          </cell>
        </row>
        <row r="2174">
          <cell r="A2174" t="str">
            <v>Ремонт компьютеров и периферийного компьютерного оборудования</v>
          </cell>
          <cell r="B2174">
            <v>0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100</v>
          </cell>
          <cell r="I2174">
            <v>100</v>
          </cell>
        </row>
        <row r="2175">
          <cell r="A2175" t="str">
            <v>Деятельность по предоставлению прочих персональных услуг</v>
          </cell>
          <cell r="B2175">
            <v>2.5</v>
          </cell>
          <cell r="C2175">
            <v>2.5</v>
          </cell>
          <cell r="D2175">
            <v>1.9</v>
          </cell>
          <cell r="E2175">
            <v>0</v>
          </cell>
          <cell r="F2175">
            <v>0</v>
          </cell>
          <cell r="G2175">
            <v>60.9</v>
          </cell>
          <cell r="H2175">
            <v>100.6</v>
          </cell>
          <cell r="I2175">
            <v>39.1</v>
          </cell>
        </row>
        <row r="2176">
          <cell r="A2176" t="str">
            <v>Деятельность по предоставлению прочих персональных услуг</v>
          </cell>
          <cell r="B2176">
            <v>2.5</v>
          </cell>
          <cell r="C2176">
            <v>2.5</v>
          </cell>
          <cell r="D2176">
            <v>1.9</v>
          </cell>
          <cell r="E2176">
            <v>0</v>
          </cell>
          <cell r="F2176">
            <v>0</v>
          </cell>
          <cell r="G2176">
            <v>60.9</v>
          </cell>
          <cell r="H2176">
            <v>100.6</v>
          </cell>
          <cell r="I2176">
            <v>39.1</v>
          </cell>
        </row>
        <row r="2177">
          <cell r="A2177" t="str">
            <v>Организация похорон и предоставление связанных с ними услуг</v>
          </cell>
          <cell r="B2177">
            <v>2.8</v>
          </cell>
          <cell r="C2177">
            <v>2.8</v>
          </cell>
          <cell r="D2177">
            <v>2.1</v>
          </cell>
          <cell r="E2177">
            <v>0</v>
          </cell>
          <cell r="F2177">
            <v>0</v>
          </cell>
          <cell r="G2177">
            <v>62.1</v>
          </cell>
          <cell r="H2177">
            <v>100.6</v>
          </cell>
          <cell r="I2177">
            <v>37.9</v>
          </cell>
        </row>
        <row r="2178">
          <cell r="A2178" t="str">
            <v>Деятельность физкультурно-оздоровительная</v>
          </cell>
          <cell r="B2178">
            <v>0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49.8</v>
          </cell>
          <cell r="H2178">
            <v>100</v>
          </cell>
          <cell r="I2178">
            <v>50.2</v>
          </cell>
        </row>
        <row r="2179">
          <cell r="A2179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2179">
            <v>2.5</v>
          </cell>
          <cell r="C2179">
            <v>1.1000000000000001</v>
          </cell>
          <cell r="D2179">
            <v>7.5</v>
          </cell>
          <cell r="E2179">
            <v>0.1</v>
          </cell>
          <cell r="F2179">
            <v>94.6</v>
          </cell>
          <cell r="G2179">
            <v>51</v>
          </cell>
          <cell r="H2179">
            <v>94.9</v>
          </cell>
          <cell r="I2179">
            <v>49</v>
          </cell>
        </row>
        <row r="2180">
          <cell r="A2180" t="str">
            <v>Бытовые услуги населению</v>
          </cell>
          <cell r="B2180">
            <v>4.7</v>
          </cell>
          <cell r="C2180">
            <v>4</v>
          </cell>
          <cell r="D2180">
            <v>6</v>
          </cell>
          <cell r="E2180">
            <v>2.2000000000000002</v>
          </cell>
          <cell r="F2180">
            <v>86.4</v>
          </cell>
          <cell r="G2180">
            <v>58.9</v>
          </cell>
          <cell r="H2180">
            <v>98.6</v>
          </cell>
          <cell r="I2180">
            <v>41.1</v>
          </cell>
        </row>
        <row r="2181">
          <cell r="A2181" t="str">
            <v>Сектор инжиниринговых услуг и промышленного дизайна</v>
          </cell>
          <cell r="B2181">
            <v>0</v>
          </cell>
          <cell r="C2181">
            <v>0</v>
          </cell>
          <cell r="D2181">
            <v>25.4</v>
          </cell>
          <cell r="E2181">
            <v>0</v>
          </cell>
          <cell r="F2181">
            <v>0</v>
          </cell>
          <cell r="G2181">
            <v>0</v>
          </cell>
          <cell r="H2181">
            <v>74.599999999999994</v>
          </cell>
          <cell r="I2181">
            <v>100</v>
          </cell>
        </row>
        <row r="2182">
          <cell r="A2182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2182">
            <v>9.1</v>
          </cell>
          <cell r="C2182">
            <v>7.2</v>
          </cell>
          <cell r="D2182">
            <v>1.2</v>
          </cell>
          <cell r="E2182">
            <v>0.3</v>
          </cell>
          <cell r="F2182">
            <v>94.9</v>
          </cell>
          <cell r="G2182">
            <v>54</v>
          </cell>
          <cell r="H2182">
            <v>108.6</v>
          </cell>
          <cell r="I2182">
            <v>46</v>
          </cell>
        </row>
        <row r="2183">
          <cell r="A2183" t="str">
            <v>Сектор информационно-коммуникационных технологий</v>
          </cell>
          <cell r="B2183">
            <v>1</v>
          </cell>
          <cell r="C2183">
            <v>0.9</v>
          </cell>
          <cell r="D2183">
            <v>0</v>
          </cell>
          <cell r="E2183">
            <v>0</v>
          </cell>
          <cell r="F2183">
            <v>100</v>
          </cell>
          <cell r="G2183">
            <v>17.2</v>
          </cell>
          <cell r="H2183">
            <v>101</v>
          </cell>
          <cell r="I2183">
            <v>82.8</v>
          </cell>
        </row>
        <row r="2184">
          <cell r="A2184" t="str">
            <v>Собирательная классификационная группировка видов экономической деятельности 'Отрасль информационных технологий' на основе Общероссийского классификатора видов экономической деятельности (ОКВЭД2) ОК 029-2014 (КДЕС Ред. 2)</v>
          </cell>
          <cell r="B2184">
            <v>6.7</v>
          </cell>
          <cell r="C2184">
            <v>6.4</v>
          </cell>
          <cell r="D2184">
            <v>2</v>
          </cell>
          <cell r="E2184">
            <v>0</v>
          </cell>
          <cell r="F2184">
            <v>0</v>
          </cell>
          <cell r="G2184">
            <v>76.5</v>
          </cell>
          <cell r="H2184">
            <v>105</v>
          </cell>
          <cell r="I2184">
            <v>23.5</v>
          </cell>
        </row>
        <row r="2185">
          <cell r="A2185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2185">
            <v>15.9</v>
          </cell>
          <cell r="C2185">
            <v>10.8</v>
          </cell>
          <cell r="D2185">
            <v>1.1000000000000001</v>
          </cell>
          <cell r="E2185">
            <v>0.3</v>
          </cell>
          <cell r="F2185">
            <v>99.1</v>
          </cell>
          <cell r="G2185">
            <v>59</v>
          </cell>
          <cell r="H2185">
            <v>117.6</v>
          </cell>
          <cell r="I2185">
            <v>41</v>
          </cell>
        </row>
        <row r="2186">
          <cell r="A2186" t="str">
            <v>Жилищно-коммунальное хозяйство</v>
          </cell>
          <cell r="B2186">
            <v>7.3</v>
          </cell>
          <cell r="C2186">
            <v>2.9</v>
          </cell>
          <cell r="D2186">
            <v>5.4</v>
          </cell>
          <cell r="E2186">
            <v>0.5</v>
          </cell>
          <cell r="F2186">
            <v>88</v>
          </cell>
          <cell r="G2186">
            <v>58.7</v>
          </cell>
          <cell r="H2186">
            <v>102.1</v>
          </cell>
          <cell r="I2186">
            <v>41.3</v>
          </cell>
        </row>
        <row r="2187">
          <cell r="A2187" t="str">
            <v>Платные услуги населению</v>
          </cell>
          <cell r="B2187">
            <v>12.9</v>
          </cell>
          <cell r="C2187">
            <v>10.1</v>
          </cell>
          <cell r="D2187">
            <v>5.6</v>
          </cell>
          <cell r="E2187">
            <v>1.1000000000000001</v>
          </cell>
          <cell r="F2187">
            <v>95.2</v>
          </cell>
          <cell r="G2187">
            <v>55.8</v>
          </cell>
          <cell r="H2187">
            <v>108.4</v>
          </cell>
          <cell r="I2187">
            <v>44.2</v>
          </cell>
        </row>
        <row r="2188">
          <cell r="A2188" t="str">
            <v>Промышленное производство (промышленность)</v>
          </cell>
          <cell r="B2188">
            <v>9.1</v>
          </cell>
          <cell r="C2188">
            <v>7.2</v>
          </cell>
          <cell r="D2188">
            <v>1.2</v>
          </cell>
          <cell r="E2188">
            <v>0.3</v>
          </cell>
          <cell r="F2188">
            <v>94.9</v>
          </cell>
          <cell r="G2188">
            <v>54</v>
          </cell>
          <cell r="H2188">
            <v>108.6</v>
          </cell>
          <cell r="I2188">
            <v>46</v>
          </cell>
        </row>
        <row r="2189">
          <cell r="A2189" t="str">
            <v>Сельское хозяйство     01.1+01.2+01.3+01.4+01.5</v>
          </cell>
          <cell r="B2189">
            <v>59.6</v>
          </cell>
          <cell r="C2189">
            <v>29.5</v>
          </cell>
          <cell r="D2189">
            <v>4.5</v>
          </cell>
          <cell r="E2189">
            <v>0</v>
          </cell>
          <cell r="F2189">
            <v>0</v>
          </cell>
          <cell r="G2189">
            <v>82.5</v>
          </cell>
          <cell r="H2189">
            <v>236.6</v>
          </cell>
          <cell r="I2189">
            <v>17.5</v>
          </cell>
        </row>
        <row r="2190">
          <cell r="A2190" t="str">
            <v>Растениеводство          01.1+01.2+01.3</v>
          </cell>
          <cell r="B2190">
            <v>62.2</v>
          </cell>
          <cell r="C2190">
            <v>30.8</v>
          </cell>
          <cell r="D2190">
            <v>4.9000000000000004</v>
          </cell>
          <cell r="E2190">
            <v>0</v>
          </cell>
          <cell r="F2190">
            <v>0</v>
          </cell>
          <cell r="G2190">
            <v>83</v>
          </cell>
          <cell r="H2190">
            <v>251.8</v>
          </cell>
          <cell r="I2190">
            <v>17</v>
          </cell>
        </row>
        <row r="2191">
          <cell r="A2191" t="str">
            <v>Деятельность в сфере туризма</v>
          </cell>
          <cell r="B2191">
            <v>2.5</v>
          </cell>
          <cell r="C2191">
            <v>1.1000000000000001</v>
          </cell>
          <cell r="D2191">
            <v>7.5</v>
          </cell>
          <cell r="E2191">
            <v>0.1</v>
          </cell>
          <cell r="F2191">
            <v>94.6</v>
          </cell>
          <cell r="G2191">
            <v>51</v>
          </cell>
          <cell r="H2191">
            <v>94.9</v>
          </cell>
          <cell r="I2191">
            <v>49</v>
          </cell>
        </row>
        <row r="2192">
          <cell r="A2192" t="str">
            <v>Деятельность в области культуры, искусства, отдыха и развлечний, теле- и радиовещания, прочих информационных услуг</v>
          </cell>
          <cell r="B2192">
            <v>0.2</v>
          </cell>
          <cell r="C2192">
            <v>0.2</v>
          </cell>
          <cell r="D2192">
            <v>0</v>
          </cell>
          <cell r="E2192">
            <v>0</v>
          </cell>
          <cell r="F2192">
            <v>0</v>
          </cell>
          <cell r="G2192">
            <v>75.2</v>
          </cell>
          <cell r="H2192">
            <v>100.2</v>
          </cell>
          <cell r="I2192">
            <v>24.8</v>
          </cell>
        </row>
        <row r="2193">
          <cell r="A2193" t="str">
            <v>Деятельность в области спорта и физкультурно-оздоровительная деятельность</v>
          </cell>
          <cell r="B2193">
            <v>0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49.8</v>
          </cell>
          <cell r="H2193">
            <v>100</v>
          </cell>
          <cell r="I2193">
            <v>50.2</v>
          </cell>
        </row>
        <row r="2194">
          <cell r="A2194" t="str">
            <v>Железногорск</v>
          </cell>
        </row>
        <row r="2195">
          <cell r="A2195" t="str">
            <v>Всего по обследуемым видам экономической деятельности</v>
          </cell>
          <cell r="B2195">
            <v>31.6</v>
          </cell>
          <cell r="C2195">
            <v>31.5</v>
          </cell>
          <cell r="D2195">
            <v>3.4</v>
          </cell>
          <cell r="E2195">
            <v>0.4</v>
          </cell>
          <cell r="F2195">
            <v>60.2</v>
          </cell>
          <cell r="G2195">
            <v>71.900000000000006</v>
          </cell>
          <cell r="H2195">
            <v>141.1</v>
          </cell>
          <cell r="I2195">
            <v>28.1</v>
          </cell>
        </row>
        <row r="2196">
          <cell r="A2196" t="str">
            <v>СЕЛЬСКОЕ, ЛЕСНОЕ ХОЗЯЙСТВО, ОХОТА, РЫБОЛОВСТВО И РЫБОВОДСТВО</v>
          </cell>
          <cell r="B2196">
            <v>56.6</v>
          </cell>
          <cell r="C2196">
            <v>56.6</v>
          </cell>
          <cell r="D2196">
            <v>8.6999999999999993</v>
          </cell>
          <cell r="E2196">
            <v>0</v>
          </cell>
          <cell r="F2196">
            <v>0</v>
          </cell>
          <cell r="G2196">
            <v>82.9</v>
          </cell>
          <cell r="H2196">
            <v>210.4</v>
          </cell>
          <cell r="I2196">
            <v>17.100000000000001</v>
          </cell>
        </row>
        <row r="2197">
          <cell r="A2197" t="str">
            <v>Растениеводство и животноводство, охота и предоставление соответствующих услуг в этих областях</v>
          </cell>
          <cell r="B2197">
            <v>56.6</v>
          </cell>
          <cell r="C2197">
            <v>56.6</v>
          </cell>
          <cell r="D2197">
            <v>8.6999999999999993</v>
          </cell>
          <cell r="E2197">
            <v>0</v>
          </cell>
          <cell r="F2197">
            <v>0</v>
          </cell>
          <cell r="G2197">
            <v>83</v>
          </cell>
          <cell r="H2197">
            <v>210.5</v>
          </cell>
          <cell r="I2197">
            <v>17</v>
          </cell>
        </row>
        <row r="2198">
          <cell r="A2198" t="str">
            <v>Выращивание однолетних культур</v>
          </cell>
          <cell r="B2198">
            <v>35.700000000000003</v>
          </cell>
          <cell r="C2198">
            <v>35.700000000000003</v>
          </cell>
          <cell r="D2198">
            <v>0</v>
          </cell>
          <cell r="E2198">
            <v>0</v>
          </cell>
          <cell r="F2198">
            <v>0</v>
          </cell>
          <cell r="G2198">
            <v>64.5</v>
          </cell>
          <cell r="H2198">
            <v>155.6</v>
          </cell>
          <cell r="I2198">
            <v>35.5</v>
          </cell>
        </row>
        <row r="2199">
          <cell r="A2199" t="str">
            <v>Выращивание зерновых (кроме риса), зернобобовых культур и семян масличных культур</v>
          </cell>
          <cell r="B2199">
            <v>35.700000000000003</v>
          </cell>
          <cell r="C2199">
            <v>35.700000000000003</v>
          </cell>
          <cell r="D2199">
            <v>0</v>
          </cell>
          <cell r="E2199">
            <v>0</v>
          </cell>
          <cell r="F2199">
            <v>0</v>
          </cell>
          <cell r="G2199">
            <v>64.5</v>
          </cell>
          <cell r="H2199">
            <v>155.6</v>
          </cell>
          <cell r="I2199">
            <v>35.5</v>
          </cell>
        </row>
        <row r="2200">
          <cell r="A2200" t="str">
            <v>Выращивание зерновых культур</v>
          </cell>
          <cell r="B2200">
            <v>35.700000000000003</v>
          </cell>
          <cell r="C2200">
            <v>35.700000000000003</v>
          </cell>
          <cell r="D2200">
            <v>0</v>
          </cell>
          <cell r="E2200">
            <v>0</v>
          </cell>
          <cell r="F2200">
            <v>0</v>
          </cell>
          <cell r="G2200">
            <v>64.5</v>
          </cell>
          <cell r="H2200">
            <v>155.6</v>
          </cell>
          <cell r="I2200">
            <v>35.5</v>
          </cell>
        </row>
        <row r="2201">
          <cell r="A2201" t="str">
            <v>Животноводство</v>
          </cell>
          <cell r="B2201">
            <v>57.2</v>
          </cell>
          <cell r="C2201">
            <v>57.2</v>
          </cell>
          <cell r="D2201">
            <v>9</v>
          </cell>
          <cell r="E2201">
            <v>0</v>
          </cell>
          <cell r="F2201">
            <v>0</v>
          </cell>
          <cell r="G2201">
            <v>83.5</v>
          </cell>
          <cell r="H2201">
            <v>212.5</v>
          </cell>
          <cell r="I2201">
            <v>16.5</v>
          </cell>
        </row>
        <row r="2202">
          <cell r="A2202" t="str">
            <v>Разведение свиней</v>
          </cell>
          <cell r="B2202">
            <v>57.2</v>
          </cell>
          <cell r="C2202">
            <v>57.2</v>
          </cell>
          <cell r="D2202">
            <v>9</v>
          </cell>
          <cell r="E2202">
            <v>0</v>
          </cell>
          <cell r="F2202">
            <v>0</v>
          </cell>
          <cell r="G2202">
            <v>83.5</v>
          </cell>
          <cell r="H2202">
            <v>212.5</v>
          </cell>
          <cell r="I2202">
            <v>16.5</v>
          </cell>
        </row>
        <row r="2203">
          <cell r="A2203" t="str">
            <v>Лесоводство и лесозаготовки</v>
          </cell>
          <cell r="B2203">
            <v>6.2</v>
          </cell>
          <cell r="C2203">
            <v>6.2</v>
          </cell>
          <cell r="D2203">
            <v>0</v>
          </cell>
          <cell r="E2203">
            <v>0</v>
          </cell>
          <cell r="F2203">
            <v>0</v>
          </cell>
          <cell r="G2203">
            <v>30.4</v>
          </cell>
          <cell r="H2203">
            <v>106.6</v>
          </cell>
          <cell r="I2203">
            <v>69.599999999999994</v>
          </cell>
        </row>
        <row r="2204">
          <cell r="A2204" t="str">
            <v>Лесозаготовки</v>
          </cell>
          <cell r="B2204">
            <v>6.2</v>
          </cell>
          <cell r="C2204">
            <v>6.2</v>
          </cell>
          <cell r="D2204">
            <v>0</v>
          </cell>
          <cell r="E2204">
            <v>0</v>
          </cell>
          <cell r="F2204">
            <v>0</v>
          </cell>
          <cell r="G2204">
            <v>30.4</v>
          </cell>
          <cell r="H2204">
            <v>106.6</v>
          </cell>
          <cell r="I2204">
            <v>69.599999999999994</v>
          </cell>
        </row>
        <row r="2205">
          <cell r="A2205" t="str">
            <v>Лесозаготовки</v>
          </cell>
          <cell r="B2205">
            <v>6.2</v>
          </cell>
          <cell r="C2205">
            <v>6.2</v>
          </cell>
          <cell r="D2205">
            <v>0</v>
          </cell>
          <cell r="E2205">
            <v>0</v>
          </cell>
          <cell r="F2205">
            <v>0</v>
          </cell>
          <cell r="G2205">
            <v>30.4</v>
          </cell>
          <cell r="H2205">
            <v>106.6</v>
          </cell>
          <cell r="I2205">
            <v>69.599999999999994</v>
          </cell>
        </row>
        <row r="2206">
          <cell r="A2206" t="str">
            <v>ДОБЫЧА ПОЛЕЗНЫХ ИСКОПАЕМЫХ</v>
          </cell>
          <cell r="B2206">
            <v>5.4</v>
          </cell>
          <cell r="C2206">
            <v>5.4</v>
          </cell>
          <cell r="D2206">
            <v>0.7</v>
          </cell>
          <cell r="E2206">
            <v>0.7</v>
          </cell>
          <cell r="F2206">
            <v>55.2</v>
          </cell>
          <cell r="G2206">
            <v>65</v>
          </cell>
          <cell r="H2206">
            <v>105</v>
          </cell>
          <cell r="I2206">
            <v>35</v>
          </cell>
        </row>
        <row r="2207">
          <cell r="A2207" t="str">
            <v>Добыча металлических руд</v>
          </cell>
          <cell r="B2207">
            <v>5.4</v>
          </cell>
          <cell r="C2207">
            <v>5.4</v>
          </cell>
          <cell r="D2207">
            <v>0.7</v>
          </cell>
          <cell r="E2207">
            <v>0.7</v>
          </cell>
          <cell r="F2207">
            <v>55.2</v>
          </cell>
          <cell r="G2207">
            <v>65</v>
          </cell>
          <cell r="H2207">
            <v>105</v>
          </cell>
          <cell r="I2207">
            <v>35</v>
          </cell>
        </row>
        <row r="2208">
          <cell r="A2208" t="str">
            <v>Добыча и обогащение железных руд</v>
          </cell>
          <cell r="B2208">
            <v>5.4</v>
          </cell>
          <cell r="C2208">
            <v>5.4</v>
          </cell>
          <cell r="D2208">
            <v>0.7</v>
          </cell>
          <cell r="E2208">
            <v>0.7</v>
          </cell>
          <cell r="F2208">
            <v>55.2</v>
          </cell>
          <cell r="G2208">
            <v>65</v>
          </cell>
          <cell r="H2208">
            <v>105</v>
          </cell>
          <cell r="I2208">
            <v>35</v>
          </cell>
        </row>
        <row r="2209">
          <cell r="A2209" t="str">
            <v>Добыча и обогащение железных руд</v>
          </cell>
          <cell r="B2209">
            <v>5.4</v>
          </cell>
          <cell r="C2209">
            <v>5.4</v>
          </cell>
          <cell r="D2209">
            <v>0.7</v>
          </cell>
          <cell r="E2209">
            <v>0.7</v>
          </cell>
          <cell r="F2209">
            <v>55.2</v>
          </cell>
          <cell r="G2209">
            <v>65</v>
          </cell>
          <cell r="H2209">
            <v>105</v>
          </cell>
          <cell r="I2209">
            <v>35</v>
          </cell>
        </row>
        <row r="2210">
          <cell r="A2210" t="str">
            <v>Обогащение и агломерация железных руд</v>
          </cell>
          <cell r="B2210">
            <v>5.4</v>
          </cell>
          <cell r="C2210">
            <v>5.4</v>
          </cell>
          <cell r="D2210">
            <v>0.7</v>
          </cell>
          <cell r="E2210">
            <v>0.7</v>
          </cell>
          <cell r="F2210">
            <v>55.2</v>
          </cell>
          <cell r="G2210">
            <v>65</v>
          </cell>
          <cell r="H2210">
            <v>105</v>
          </cell>
          <cell r="I2210">
            <v>35</v>
          </cell>
        </row>
        <row r="2211">
          <cell r="A2211" t="str">
            <v>ОБРАБАТЫВАЮЩИЕ ПРОИЗВОДСТВА</v>
          </cell>
          <cell r="B2211">
            <v>12.3</v>
          </cell>
          <cell r="C2211">
            <v>11.9</v>
          </cell>
          <cell r="D2211">
            <v>1.4</v>
          </cell>
          <cell r="E2211">
            <v>0.3</v>
          </cell>
          <cell r="F2211">
            <v>100</v>
          </cell>
          <cell r="G2211">
            <v>40.299999999999997</v>
          </cell>
          <cell r="H2211">
            <v>112.4</v>
          </cell>
          <cell r="I2211">
            <v>59.7</v>
          </cell>
        </row>
        <row r="2212">
          <cell r="A2212" t="str">
            <v>Производство пищевых продуктов</v>
          </cell>
          <cell r="B2212">
            <v>46.9</v>
          </cell>
          <cell r="C2212">
            <v>46.9</v>
          </cell>
          <cell r="D2212">
            <v>0.1</v>
          </cell>
          <cell r="E2212">
            <v>0.1</v>
          </cell>
          <cell r="F2212">
            <v>100</v>
          </cell>
          <cell r="G2212">
            <v>54.1</v>
          </cell>
          <cell r="H2212">
            <v>188.1</v>
          </cell>
          <cell r="I2212">
            <v>45.9</v>
          </cell>
        </row>
        <row r="2213">
          <cell r="A2213" t="str">
            <v>Переработка и консервирование мяса и мясной пищевой продукции</v>
          </cell>
          <cell r="B2213">
            <v>68.3</v>
          </cell>
          <cell r="C2213">
            <v>68.3</v>
          </cell>
          <cell r="D2213">
            <v>0</v>
          </cell>
          <cell r="E2213">
            <v>0</v>
          </cell>
          <cell r="F2213">
            <v>0</v>
          </cell>
          <cell r="G2213">
            <v>71.7</v>
          </cell>
          <cell r="H2213">
            <v>315.5</v>
          </cell>
          <cell r="I2213">
            <v>28.3</v>
          </cell>
        </row>
        <row r="2214">
          <cell r="A2214" t="str">
            <v>Производство продукции из мяса убойных животных и мяса птицы</v>
          </cell>
          <cell r="B2214">
            <v>68.3</v>
          </cell>
          <cell r="C2214">
            <v>68.3</v>
          </cell>
          <cell r="D2214">
            <v>0</v>
          </cell>
          <cell r="E2214">
            <v>0</v>
          </cell>
          <cell r="F2214">
            <v>0</v>
          </cell>
          <cell r="G2214">
            <v>71.7</v>
          </cell>
          <cell r="H2214">
            <v>315.5</v>
          </cell>
          <cell r="I2214">
            <v>28.3</v>
          </cell>
        </row>
        <row r="2215">
          <cell r="A2215" t="str">
            <v>Производство мясных (мясосодержащих) полуфабрикатов</v>
          </cell>
          <cell r="B2215">
            <v>68.3</v>
          </cell>
          <cell r="C2215">
            <v>68.3</v>
          </cell>
          <cell r="D2215">
            <v>0</v>
          </cell>
          <cell r="E2215">
            <v>0</v>
          </cell>
          <cell r="F2215">
            <v>0</v>
          </cell>
          <cell r="G2215">
            <v>71.7</v>
          </cell>
          <cell r="H2215">
            <v>315.5</v>
          </cell>
          <cell r="I2215">
            <v>28.3</v>
          </cell>
        </row>
        <row r="2216">
          <cell r="A2216" t="str">
            <v>Переработка и консервирование рыбы, ракообразных и моллюсков</v>
          </cell>
          <cell r="B2216">
            <v>0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37.9</v>
          </cell>
          <cell r="H2216">
            <v>100</v>
          </cell>
          <cell r="I2216">
            <v>62.1</v>
          </cell>
        </row>
        <row r="2217">
          <cell r="A2217" t="str">
            <v>Переработка и консервирование рыбы, ракообразных и моллюсков</v>
          </cell>
          <cell r="B2217">
            <v>0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37.9</v>
          </cell>
          <cell r="H2217">
            <v>100</v>
          </cell>
          <cell r="I2217">
            <v>62.1</v>
          </cell>
        </row>
        <row r="2218">
          <cell r="A2218" t="str">
            <v>Производство хлебобулочных и мучных кондитерских изделий</v>
          </cell>
          <cell r="B2218">
            <v>17.100000000000001</v>
          </cell>
          <cell r="C2218">
            <v>17.100000000000001</v>
          </cell>
          <cell r="D2218">
            <v>0.2</v>
          </cell>
          <cell r="E2218">
            <v>0.2</v>
          </cell>
          <cell r="F2218">
            <v>100</v>
          </cell>
          <cell r="G2218">
            <v>29.5</v>
          </cell>
          <cell r="H2218">
            <v>120.4</v>
          </cell>
          <cell r="I2218">
            <v>70.5</v>
          </cell>
        </row>
        <row r="2219">
          <cell r="A2219" t="str">
            <v>Производство хлеба и мучных кондитерских изделий, тортов и пирожных недлительного хранения</v>
          </cell>
          <cell r="B2219">
            <v>17.100000000000001</v>
          </cell>
          <cell r="C2219">
            <v>17.100000000000001</v>
          </cell>
          <cell r="D2219">
            <v>0.2</v>
          </cell>
          <cell r="E2219">
            <v>0.2</v>
          </cell>
          <cell r="F2219">
            <v>100</v>
          </cell>
          <cell r="G2219">
            <v>29.5</v>
          </cell>
          <cell r="H2219">
            <v>120.4</v>
          </cell>
          <cell r="I2219">
            <v>70.5</v>
          </cell>
        </row>
        <row r="2220">
          <cell r="A2220" t="str">
            <v>Производство текстильных изделий</v>
          </cell>
          <cell r="B2220">
            <v>4</v>
          </cell>
          <cell r="C2220">
            <v>4</v>
          </cell>
          <cell r="D2220">
            <v>0.2</v>
          </cell>
          <cell r="E2220">
            <v>0</v>
          </cell>
          <cell r="F2220">
            <v>0</v>
          </cell>
          <cell r="G2220">
            <v>85.8</v>
          </cell>
          <cell r="H2220">
            <v>104</v>
          </cell>
          <cell r="I2220">
            <v>14.2</v>
          </cell>
        </row>
        <row r="2221">
          <cell r="A2221" t="str">
            <v>Производство прочих текстильных изделий</v>
          </cell>
          <cell r="B2221">
            <v>4</v>
          </cell>
          <cell r="C2221">
            <v>4</v>
          </cell>
          <cell r="D2221">
            <v>0.2</v>
          </cell>
          <cell r="E2221">
            <v>0</v>
          </cell>
          <cell r="F2221">
            <v>0</v>
          </cell>
          <cell r="G2221">
            <v>85.8</v>
          </cell>
          <cell r="H2221">
            <v>104</v>
          </cell>
          <cell r="I2221">
            <v>14.2</v>
          </cell>
        </row>
        <row r="2222">
          <cell r="A2222" t="str">
            <v>Производство нетканых текстильных материалов и изделий из них, кроме одежды</v>
          </cell>
          <cell r="B2222">
            <v>4</v>
          </cell>
          <cell r="C2222">
            <v>4</v>
          </cell>
          <cell r="D2222">
            <v>0.2</v>
          </cell>
          <cell r="E2222">
            <v>0</v>
          </cell>
          <cell r="F2222">
            <v>0</v>
          </cell>
          <cell r="G2222">
            <v>85.8</v>
          </cell>
          <cell r="H2222">
            <v>104</v>
          </cell>
          <cell r="I2222">
            <v>14.2</v>
          </cell>
        </row>
        <row r="2223">
          <cell r="A2223" t="str">
            <v>Производство одежды</v>
          </cell>
          <cell r="B2223">
            <v>8.5</v>
          </cell>
          <cell r="C2223">
            <v>0.7</v>
          </cell>
          <cell r="D2223">
            <v>0</v>
          </cell>
          <cell r="E2223">
            <v>0</v>
          </cell>
          <cell r="F2223">
            <v>100</v>
          </cell>
          <cell r="G2223">
            <v>81.8</v>
          </cell>
          <cell r="H2223">
            <v>109.3</v>
          </cell>
          <cell r="I2223">
            <v>18.2</v>
          </cell>
        </row>
        <row r="2224">
          <cell r="A2224" t="str">
            <v>Производство одежды, кроме одежды из меха</v>
          </cell>
          <cell r="B2224">
            <v>8.5</v>
          </cell>
          <cell r="C2224">
            <v>0.7</v>
          </cell>
          <cell r="D2224">
            <v>0</v>
          </cell>
          <cell r="E2224">
            <v>0</v>
          </cell>
          <cell r="F2224">
            <v>100</v>
          </cell>
          <cell r="G2224">
            <v>81.8</v>
          </cell>
          <cell r="H2224">
            <v>109.3</v>
          </cell>
          <cell r="I2224">
            <v>18.2</v>
          </cell>
        </row>
        <row r="2225">
          <cell r="A2225" t="str">
            <v>Производство спецодежды</v>
          </cell>
          <cell r="B2225">
            <v>8.5</v>
          </cell>
          <cell r="C2225">
            <v>0.7</v>
          </cell>
          <cell r="D2225">
            <v>0</v>
          </cell>
          <cell r="E2225">
            <v>0</v>
          </cell>
          <cell r="F2225">
            <v>100</v>
          </cell>
          <cell r="G2225">
            <v>81.8</v>
          </cell>
          <cell r="H2225">
            <v>109.3</v>
          </cell>
          <cell r="I2225">
            <v>18.2</v>
          </cell>
        </row>
        <row r="2226">
          <cell r="A2226" t="str">
            <v>Производство бумаги и бумажных изделий</v>
          </cell>
          <cell r="B2226">
            <v>9.6999999999999993</v>
          </cell>
          <cell r="C2226">
            <v>9.6999999999999993</v>
          </cell>
          <cell r="D2226">
            <v>1</v>
          </cell>
          <cell r="E2226">
            <v>0.2</v>
          </cell>
          <cell r="F2226">
            <v>100</v>
          </cell>
          <cell r="G2226">
            <v>29.1</v>
          </cell>
          <cell r="H2226">
            <v>109.7</v>
          </cell>
          <cell r="I2226">
            <v>70.900000000000006</v>
          </cell>
        </row>
        <row r="2227">
          <cell r="A2227" t="str">
            <v>Производство изделий из бумаги и картона</v>
          </cell>
          <cell r="B2227">
            <v>9.6999999999999993</v>
          </cell>
          <cell r="C2227">
            <v>9.6999999999999993</v>
          </cell>
          <cell r="D2227">
            <v>1</v>
          </cell>
          <cell r="E2227">
            <v>0.2</v>
          </cell>
          <cell r="F2227">
            <v>100</v>
          </cell>
          <cell r="G2227">
            <v>29.1</v>
          </cell>
          <cell r="H2227">
            <v>109.7</v>
          </cell>
          <cell r="I2227">
            <v>70.900000000000006</v>
          </cell>
        </row>
        <row r="2228">
          <cell r="A2228" t="str">
            <v>Производство гофрированной бумаги и картона, бумажной и картонной тары</v>
          </cell>
          <cell r="B2228">
            <v>8.3000000000000007</v>
          </cell>
          <cell r="C2228">
            <v>8.3000000000000007</v>
          </cell>
          <cell r="D2228">
            <v>1.1000000000000001</v>
          </cell>
          <cell r="E2228">
            <v>0.2</v>
          </cell>
          <cell r="F2228">
            <v>100</v>
          </cell>
          <cell r="G2228">
            <v>24.1</v>
          </cell>
          <cell r="H2228">
            <v>107.8</v>
          </cell>
          <cell r="I2228">
            <v>75.900000000000006</v>
          </cell>
        </row>
        <row r="2229">
          <cell r="A2229" t="str">
            <v>Производство прочих изделий из бумаги и картона</v>
          </cell>
          <cell r="B2229">
            <v>18.100000000000001</v>
          </cell>
          <cell r="C2229">
            <v>18.100000000000001</v>
          </cell>
          <cell r="D2229">
            <v>0.1</v>
          </cell>
          <cell r="E2229">
            <v>0.1</v>
          </cell>
          <cell r="F2229">
            <v>100</v>
          </cell>
          <cell r="G2229">
            <v>58</v>
          </cell>
          <cell r="H2229">
            <v>122</v>
          </cell>
          <cell r="I2229">
            <v>42</v>
          </cell>
        </row>
        <row r="2230">
          <cell r="A2230" t="str">
            <v>Деятельность полиграфическая и копирование носителей информации</v>
          </cell>
          <cell r="B2230">
            <v>0</v>
          </cell>
          <cell r="C2230">
            <v>0</v>
          </cell>
          <cell r="D2230">
            <v>4.4000000000000004</v>
          </cell>
          <cell r="E2230">
            <v>4.4000000000000004</v>
          </cell>
          <cell r="F2230">
            <v>100</v>
          </cell>
          <cell r="G2230">
            <v>38.799999999999997</v>
          </cell>
          <cell r="H2230">
            <v>95.6</v>
          </cell>
          <cell r="I2230">
            <v>61.2</v>
          </cell>
        </row>
        <row r="2231">
          <cell r="A2231" t="str">
            <v>Деятельность полиграфическая и предоставление услуг в этой области</v>
          </cell>
          <cell r="B2231">
            <v>0</v>
          </cell>
          <cell r="C2231">
            <v>0</v>
          </cell>
          <cell r="D2231">
            <v>4.4000000000000004</v>
          </cell>
          <cell r="E2231">
            <v>4.4000000000000004</v>
          </cell>
          <cell r="F2231">
            <v>100</v>
          </cell>
          <cell r="G2231">
            <v>38.799999999999997</v>
          </cell>
          <cell r="H2231">
            <v>95.6</v>
          </cell>
          <cell r="I2231">
            <v>61.2</v>
          </cell>
        </row>
        <row r="2232">
          <cell r="A2232" t="str">
            <v>Прочие виды полиграфической деятельности</v>
          </cell>
          <cell r="B2232">
            <v>0</v>
          </cell>
          <cell r="C2232">
            <v>0</v>
          </cell>
          <cell r="D2232">
            <v>4.4000000000000004</v>
          </cell>
          <cell r="E2232">
            <v>4.4000000000000004</v>
          </cell>
          <cell r="F2232">
            <v>100</v>
          </cell>
          <cell r="G2232">
            <v>38.799999999999997</v>
          </cell>
          <cell r="H2232">
            <v>95.6</v>
          </cell>
          <cell r="I2232">
            <v>61.2</v>
          </cell>
        </row>
        <row r="2233">
          <cell r="A2233" t="str">
            <v>Производство резиновых и пластмассовых изделий</v>
          </cell>
          <cell r="B2233">
            <v>7.2</v>
          </cell>
          <cell r="C2233">
            <v>6.5</v>
          </cell>
          <cell r="D2233">
            <v>4.0999999999999996</v>
          </cell>
          <cell r="E2233">
            <v>0.2</v>
          </cell>
          <cell r="F2233">
            <v>100</v>
          </cell>
          <cell r="G2233">
            <v>25.3</v>
          </cell>
          <cell r="H2233">
            <v>103.4</v>
          </cell>
          <cell r="I2233">
            <v>74.7</v>
          </cell>
        </row>
        <row r="2234">
          <cell r="A2234" t="str">
            <v>Производство резиновых изделий</v>
          </cell>
          <cell r="B2234">
            <v>26.2</v>
          </cell>
          <cell r="C2234">
            <v>26.2</v>
          </cell>
          <cell r="D2234">
            <v>2.2999999999999998</v>
          </cell>
          <cell r="E2234">
            <v>1.1000000000000001</v>
          </cell>
          <cell r="F2234">
            <v>100</v>
          </cell>
          <cell r="G2234">
            <v>64.8</v>
          </cell>
          <cell r="H2234">
            <v>132.4</v>
          </cell>
          <cell r="I2234">
            <v>35.200000000000003</v>
          </cell>
        </row>
        <row r="2235">
          <cell r="A2235" t="str">
            <v>Производство прочих резиновых изделий</v>
          </cell>
          <cell r="B2235">
            <v>26.2</v>
          </cell>
          <cell r="C2235">
            <v>26.2</v>
          </cell>
          <cell r="D2235">
            <v>2.2999999999999998</v>
          </cell>
          <cell r="E2235">
            <v>1.1000000000000001</v>
          </cell>
          <cell r="F2235">
            <v>100</v>
          </cell>
          <cell r="G2235">
            <v>64.8</v>
          </cell>
          <cell r="H2235">
            <v>132.4</v>
          </cell>
          <cell r="I2235">
            <v>35.200000000000003</v>
          </cell>
        </row>
        <row r="2236">
          <cell r="A2236" t="str">
            <v>Производство изделий из пластмасс</v>
          </cell>
          <cell r="B2236">
            <v>3.1</v>
          </cell>
          <cell r="C2236">
            <v>2.2999999999999998</v>
          </cell>
          <cell r="D2236">
            <v>4.4000000000000004</v>
          </cell>
          <cell r="E2236">
            <v>0</v>
          </cell>
          <cell r="F2236">
            <v>100</v>
          </cell>
          <cell r="G2236">
            <v>16.7</v>
          </cell>
          <cell r="H2236">
            <v>98.7</v>
          </cell>
          <cell r="I2236">
            <v>83.3</v>
          </cell>
        </row>
        <row r="2237">
          <cell r="A2237" t="str">
            <v>Производство пластмассовых плит, полос, труб и профилей</v>
          </cell>
          <cell r="B2237">
            <v>3.1</v>
          </cell>
          <cell r="C2237">
            <v>2.2999999999999998</v>
          </cell>
          <cell r="D2237">
            <v>4.4000000000000004</v>
          </cell>
          <cell r="E2237">
            <v>0</v>
          </cell>
          <cell r="F2237">
            <v>100</v>
          </cell>
          <cell r="G2237">
            <v>16.7</v>
          </cell>
          <cell r="H2237">
            <v>98.7</v>
          </cell>
          <cell r="I2237">
            <v>83.3</v>
          </cell>
        </row>
        <row r="2238">
          <cell r="A2238" t="str">
            <v>Производство прочей неметаллической минеральной продукции</v>
          </cell>
          <cell r="B2238">
            <v>8.4</v>
          </cell>
          <cell r="C2238">
            <v>8.4</v>
          </cell>
          <cell r="D2238">
            <v>0.9</v>
          </cell>
          <cell r="E2238">
            <v>0.9</v>
          </cell>
          <cell r="F2238">
            <v>99.9</v>
          </cell>
          <cell r="G2238">
            <v>34.200000000000003</v>
          </cell>
          <cell r="H2238">
            <v>108.2</v>
          </cell>
          <cell r="I2238">
            <v>65.8</v>
          </cell>
        </row>
        <row r="2239">
          <cell r="A2239" t="str">
            <v>Производство строительных керамических материалов</v>
          </cell>
          <cell r="B2239">
            <v>4.4000000000000004</v>
          </cell>
          <cell r="C2239">
            <v>4.4000000000000004</v>
          </cell>
          <cell r="D2239">
            <v>0</v>
          </cell>
          <cell r="E2239">
            <v>0</v>
          </cell>
          <cell r="F2239">
            <v>0</v>
          </cell>
          <cell r="G2239">
            <v>42</v>
          </cell>
          <cell r="H2239">
            <v>104.6</v>
          </cell>
          <cell r="I2239">
            <v>58</v>
          </cell>
        </row>
        <row r="2240">
          <cell r="A2240" t="str">
            <v>Производство кирпича, черепицы и прочих строительных изделий из обожженной глины</v>
          </cell>
          <cell r="B2240">
            <v>4.4000000000000004</v>
          </cell>
          <cell r="C2240">
            <v>4.4000000000000004</v>
          </cell>
          <cell r="D2240">
            <v>0</v>
          </cell>
          <cell r="E2240">
            <v>0</v>
          </cell>
          <cell r="F2240">
            <v>0</v>
          </cell>
          <cell r="G2240">
            <v>42</v>
          </cell>
          <cell r="H2240">
            <v>104.6</v>
          </cell>
          <cell r="I2240">
            <v>58</v>
          </cell>
        </row>
        <row r="2241">
          <cell r="A2241" t="str">
            <v>Производство изделий из бетона, цемента и гипса</v>
          </cell>
          <cell r="B2241">
            <v>11.7</v>
          </cell>
          <cell r="C2241">
            <v>11.7</v>
          </cell>
          <cell r="D2241">
            <v>1.7</v>
          </cell>
          <cell r="E2241">
            <v>1.6</v>
          </cell>
          <cell r="F2241">
            <v>99.9</v>
          </cell>
          <cell r="G2241">
            <v>27.9</v>
          </cell>
          <cell r="H2241">
            <v>111.3</v>
          </cell>
          <cell r="I2241">
            <v>72.099999999999994</v>
          </cell>
        </row>
        <row r="2242">
          <cell r="A2242" t="str">
            <v>Производство изделий из бетона для использования в строительстве</v>
          </cell>
          <cell r="B2242">
            <v>11.7</v>
          </cell>
          <cell r="C2242">
            <v>11.7</v>
          </cell>
          <cell r="D2242">
            <v>1.7</v>
          </cell>
          <cell r="E2242">
            <v>1.6</v>
          </cell>
          <cell r="F2242">
            <v>99.9</v>
          </cell>
          <cell r="G2242">
            <v>27.9</v>
          </cell>
          <cell r="H2242">
            <v>111.3</v>
          </cell>
          <cell r="I2242">
            <v>72.099999999999994</v>
          </cell>
        </row>
        <row r="2243">
          <cell r="A2243" t="str">
            <v>Производство машин и оборудования, не включенных в другие группировки</v>
          </cell>
          <cell r="B2243">
            <v>10.6</v>
          </cell>
          <cell r="C2243">
            <v>10.6</v>
          </cell>
          <cell r="D2243">
            <v>1.1000000000000001</v>
          </cell>
          <cell r="E2243">
            <v>1.1000000000000001</v>
          </cell>
          <cell r="F2243">
            <v>100</v>
          </cell>
          <cell r="G2243">
            <v>50.2</v>
          </cell>
          <cell r="H2243">
            <v>110.7</v>
          </cell>
          <cell r="I2243">
            <v>49.8</v>
          </cell>
        </row>
        <row r="2244">
          <cell r="A2244" t="str">
            <v>Производство прочих машин специального назначения</v>
          </cell>
          <cell r="B2244">
            <v>10.6</v>
          </cell>
          <cell r="C2244">
            <v>10.6</v>
          </cell>
          <cell r="D2244">
            <v>1.1000000000000001</v>
          </cell>
          <cell r="E2244">
            <v>1.1000000000000001</v>
          </cell>
          <cell r="F2244">
            <v>100</v>
          </cell>
          <cell r="G2244">
            <v>50.2</v>
          </cell>
          <cell r="H2244">
            <v>110.7</v>
          </cell>
          <cell r="I2244">
            <v>49.8</v>
          </cell>
        </row>
        <row r="2245">
          <cell r="A2245" t="str">
            <v>Производство машин и оборудования для добычи полезных ископаемых и строительства</v>
          </cell>
          <cell r="B2245">
            <v>10.6</v>
          </cell>
          <cell r="C2245">
            <v>10.6</v>
          </cell>
          <cell r="D2245">
            <v>1.1000000000000001</v>
          </cell>
          <cell r="E2245">
            <v>1.1000000000000001</v>
          </cell>
          <cell r="F2245">
            <v>100</v>
          </cell>
          <cell r="G2245">
            <v>50.2</v>
          </cell>
          <cell r="H2245">
            <v>110.7</v>
          </cell>
          <cell r="I2245">
            <v>49.8</v>
          </cell>
        </row>
        <row r="2246">
          <cell r="A2246" t="str">
            <v>Производство прочих транспортных средств и оборудования</v>
          </cell>
          <cell r="B2246">
            <v>4.0999999999999996</v>
          </cell>
          <cell r="C2246">
            <v>3.1</v>
          </cell>
          <cell r="D2246">
            <v>2.2000000000000002</v>
          </cell>
          <cell r="E2246">
            <v>0.4</v>
          </cell>
          <cell r="F2246">
            <v>100</v>
          </cell>
          <cell r="G2246">
            <v>50.6</v>
          </cell>
          <cell r="H2246">
            <v>101.9</v>
          </cell>
          <cell r="I2246">
            <v>49.4</v>
          </cell>
        </row>
        <row r="2247">
          <cell r="A2247" t="str">
            <v>Производство железнодорожных локомотивов и подвижного состава</v>
          </cell>
          <cell r="B2247">
            <v>4.0999999999999996</v>
          </cell>
          <cell r="C2247">
            <v>3.1</v>
          </cell>
          <cell r="D2247">
            <v>2.2000000000000002</v>
          </cell>
          <cell r="E2247">
            <v>0.4</v>
          </cell>
          <cell r="F2247">
            <v>100</v>
          </cell>
          <cell r="G2247">
            <v>50.6</v>
          </cell>
          <cell r="H2247">
            <v>101.9</v>
          </cell>
          <cell r="I2247">
            <v>49.4</v>
          </cell>
        </row>
        <row r="2248">
          <cell r="A2248" t="str">
            <v>Производство железнодорожных локомотивов и подвижного состава</v>
          </cell>
          <cell r="B2248">
            <v>4.0999999999999996</v>
          </cell>
          <cell r="C2248">
            <v>3.1</v>
          </cell>
          <cell r="D2248">
            <v>2.2000000000000002</v>
          </cell>
          <cell r="E2248">
            <v>0.4</v>
          </cell>
          <cell r="F2248">
            <v>100</v>
          </cell>
          <cell r="G2248">
            <v>50.6</v>
          </cell>
          <cell r="H2248">
            <v>101.9</v>
          </cell>
          <cell r="I2248">
            <v>49.4</v>
          </cell>
        </row>
        <row r="2249">
          <cell r="A2249" t="str">
            <v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 оборудования дл</v>
          </cell>
          <cell r="B2249">
            <v>2.1</v>
          </cell>
          <cell r="C2249">
            <v>2.1</v>
          </cell>
          <cell r="D2249">
            <v>3</v>
          </cell>
          <cell r="E2249">
            <v>0.6</v>
          </cell>
          <cell r="F2249">
            <v>100</v>
          </cell>
          <cell r="G2249">
            <v>56.6</v>
          </cell>
          <cell r="H2249">
            <v>99.1</v>
          </cell>
          <cell r="I2249">
            <v>43.4</v>
          </cell>
        </row>
        <row r="2250">
          <cell r="A2250" t="str">
            <v>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v>
          </cell>
          <cell r="B2250">
            <v>7.5</v>
          </cell>
          <cell r="C2250">
            <v>4.7</v>
          </cell>
          <cell r="D2250">
            <v>0.8</v>
          </cell>
          <cell r="E2250">
            <v>0</v>
          </cell>
          <cell r="F2250">
            <v>0</v>
          </cell>
          <cell r="G2250">
            <v>40.299999999999997</v>
          </cell>
          <cell r="H2250">
            <v>107.3</v>
          </cell>
          <cell r="I2250">
            <v>59.7</v>
          </cell>
        </row>
        <row r="2251">
          <cell r="A2251" t="str">
            <v>ОБЕСПЕЧЕНИЕ ЭЛЕКТРИЧЕСКОЙ ЭНЕРГИЕЙ, ГАЗОМ И ПАРОМ; КОНДИЦИОНИРОВАНИЕ ВОЗДУХА</v>
          </cell>
          <cell r="B2251">
            <v>9.1</v>
          </cell>
          <cell r="C2251">
            <v>2.6</v>
          </cell>
          <cell r="D2251">
            <v>0.4</v>
          </cell>
          <cell r="E2251">
            <v>0.2</v>
          </cell>
          <cell r="F2251">
            <v>98.8</v>
          </cell>
          <cell r="G2251">
            <v>35.200000000000003</v>
          </cell>
          <cell r="H2251">
            <v>109.6</v>
          </cell>
          <cell r="I2251">
            <v>64.8</v>
          </cell>
        </row>
        <row r="2252">
          <cell r="A2252" t="str">
            <v>Обеспечение электрической энергией, газом и паром; кондиционирование воздуха</v>
          </cell>
          <cell r="B2252">
            <v>9.1</v>
          </cell>
          <cell r="C2252">
            <v>2.6</v>
          </cell>
          <cell r="D2252">
            <v>0.4</v>
          </cell>
          <cell r="E2252">
            <v>0.2</v>
          </cell>
          <cell r="F2252">
            <v>98.8</v>
          </cell>
          <cell r="G2252">
            <v>35.200000000000003</v>
          </cell>
          <cell r="H2252">
            <v>109.6</v>
          </cell>
          <cell r="I2252">
            <v>64.8</v>
          </cell>
        </row>
        <row r="2253">
          <cell r="A2253" t="str">
            <v>Производство, передача и распределение электроэнергии</v>
          </cell>
          <cell r="B2253">
            <v>13.6</v>
          </cell>
          <cell r="C2253">
            <v>2</v>
          </cell>
          <cell r="D2253">
            <v>0.4</v>
          </cell>
          <cell r="E2253">
            <v>0.1</v>
          </cell>
          <cell r="F2253">
            <v>100</v>
          </cell>
          <cell r="G2253">
            <v>34.4</v>
          </cell>
          <cell r="H2253">
            <v>115.2</v>
          </cell>
          <cell r="I2253">
            <v>65.599999999999994</v>
          </cell>
        </row>
        <row r="2254">
          <cell r="A2254" t="str">
            <v>Передача электроэнергии и технологическое присоединение к распределительным электросетям</v>
          </cell>
          <cell r="B2254">
            <v>2.6</v>
          </cell>
          <cell r="C2254">
            <v>1.6</v>
          </cell>
          <cell r="D2254">
            <v>0</v>
          </cell>
          <cell r="E2254">
            <v>0</v>
          </cell>
          <cell r="F2254">
            <v>100</v>
          </cell>
          <cell r="G2254">
            <v>27.3</v>
          </cell>
          <cell r="H2254">
            <v>102.6</v>
          </cell>
          <cell r="I2254">
            <v>72.7</v>
          </cell>
        </row>
        <row r="2255">
          <cell r="A2255" t="str">
            <v>Торговля электроэнергией</v>
          </cell>
          <cell r="B2255">
            <v>66</v>
          </cell>
          <cell r="C2255">
            <v>4.2</v>
          </cell>
          <cell r="D2255">
            <v>5.3</v>
          </cell>
          <cell r="E2255">
            <v>1.4</v>
          </cell>
          <cell r="F2255">
            <v>100</v>
          </cell>
          <cell r="G2255">
            <v>68.599999999999994</v>
          </cell>
          <cell r="H2255">
            <v>278.2</v>
          </cell>
          <cell r="I2255">
            <v>31.4</v>
          </cell>
        </row>
        <row r="2256">
          <cell r="A2256" t="str">
            <v>Производство, передача и распределение пара и горячей воды; кондиционирование воздуха</v>
          </cell>
          <cell r="B2256">
            <v>3.4</v>
          </cell>
          <cell r="C2256">
            <v>3.4</v>
          </cell>
          <cell r="D2256">
            <v>0.3</v>
          </cell>
          <cell r="E2256">
            <v>0.3</v>
          </cell>
          <cell r="F2256">
            <v>98.3</v>
          </cell>
          <cell r="G2256">
            <v>36.200000000000003</v>
          </cell>
          <cell r="H2256">
            <v>103.2</v>
          </cell>
          <cell r="I2256">
            <v>63.8</v>
          </cell>
        </row>
        <row r="2257">
          <cell r="A2257" t="str">
            <v>Производство, передача и распределение пара и горячей воды; кондиционирование воздуха</v>
          </cell>
          <cell r="B2257">
            <v>3.4</v>
          </cell>
          <cell r="C2257">
            <v>3.4</v>
          </cell>
          <cell r="D2257">
            <v>0.3</v>
          </cell>
          <cell r="E2257">
            <v>0.3</v>
          </cell>
          <cell r="F2257">
            <v>98.3</v>
          </cell>
          <cell r="G2257">
            <v>36.200000000000003</v>
          </cell>
          <cell r="H2257">
            <v>103.2</v>
          </cell>
          <cell r="I2257">
            <v>63.8</v>
          </cell>
        </row>
        <row r="2258">
          <cell r="A2258" t="str">
            <v>Производство пара и горячей воды (тепловой энергии)</v>
          </cell>
          <cell r="B2258">
            <v>3.4</v>
          </cell>
          <cell r="C2258">
            <v>3.4</v>
          </cell>
          <cell r="D2258">
            <v>0.3</v>
          </cell>
          <cell r="E2258">
            <v>0.3</v>
          </cell>
          <cell r="F2258">
            <v>98.3</v>
          </cell>
          <cell r="G2258">
            <v>36.200000000000003</v>
          </cell>
          <cell r="H2258">
            <v>103.2</v>
          </cell>
          <cell r="I2258">
            <v>63.8</v>
          </cell>
        </row>
        <row r="2259">
          <cell r="A2259" t="str">
            <v>Производство пара и горячей воды (тепловой энергии) котельными</v>
          </cell>
          <cell r="B2259">
            <v>3.4</v>
          </cell>
          <cell r="C2259">
            <v>3.4</v>
          </cell>
          <cell r="D2259">
            <v>0.3</v>
          </cell>
          <cell r="E2259">
            <v>0.3</v>
          </cell>
          <cell r="F2259">
            <v>98.3</v>
          </cell>
          <cell r="G2259">
            <v>36.200000000000003</v>
          </cell>
          <cell r="H2259">
            <v>103.2</v>
          </cell>
          <cell r="I2259">
            <v>63.8</v>
          </cell>
        </row>
        <row r="2260">
          <cell r="A2260" t="str">
            <v>ВОДОСНАБЖЕНИЕ; ВОДООТВЕДЕНИЕ, ОРГАНИЗАЦИЯ СБОРА И УТИЛИЗАЦИИ ОТХОДОВ, ДЕЯТЕЛЬНОСТЬ ПО ЛИКВИДАЦИИ ЗАГРЯЗНЕНИЙ</v>
          </cell>
          <cell r="B2260">
            <v>1.4</v>
          </cell>
          <cell r="C2260">
            <v>1.4</v>
          </cell>
          <cell r="D2260">
            <v>0.8</v>
          </cell>
          <cell r="E2260">
            <v>0.8</v>
          </cell>
          <cell r="F2260">
            <v>100</v>
          </cell>
          <cell r="G2260">
            <v>26.8</v>
          </cell>
          <cell r="H2260">
            <v>100.6</v>
          </cell>
          <cell r="I2260">
            <v>73.2</v>
          </cell>
        </row>
        <row r="2261">
          <cell r="A2261" t="str">
            <v>Забор, очистка и распределение воды</v>
          </cell>
          <cell r="B2261">
            <v>0.8</v>
          </cell>
          <cell r="C2261">
            <v>0.8</v>
          </cell>
          <cell r="D2261">
            <v>0.1</v>
          </cell>
          <cell r="E2261">
            <v>0.1</v>
          </cell>
          <cell r="F2261">
            <v>100</v>
          </cell>
          <cell r="G2261">
            <v>26.3</v>
          </cell>
          <cell r="H2261">
            <v>100.7</v>
          </cell>
          <cell r="I2261">
            <v>73.7</v>
          </cell>
        </row>
        <row r="2262">
          <cell r="A2262" t="str">
            <v>Забор, очистка и распределение воды</v>
          </cell>
          <cell r="B2262">
            <v>0.8</v>
          </cell>
          <cell r="C2262">
            <v>0.8</v>
          </cell>
          <cell r="D2262">
            <v>0.1</v>
          </cell>
          <cell r="E2262">
            <v>0.1</v>
          </cell>
          <cell r="F2262">
            <v>100</v>
          </cell>
          <cell r="G2262">
            <v>26.3</v>
          </cell>
          <cell r="H2262">
            <v>100.7</v>
          </cell>
          <cell r="I2262">
            <v>73.7</v>
          </cell>
        </row>
        <row r="2263">
          <cell r="A2263" t="str">
            <v>Забор, очистка и распределение воды</v>
          </cell>
          <cell r="B2263">
            <v>0.8</v>
          </cell>
          <cell r="C2263">
            <v>0.8</v>
          </cell>
          <cell r="D2263">
            <v>0.1</v>
          </cell>
          <cell r="E2263">
            <v>0.1</v>
          </cell>
          <cell r="F2263">
            <v>100</v>
          </cell>
          <cell r="G2263">
            <v>26.3</v>
          </cell>
          <cell r="H2263">
            <v>100.7</v>
          </cell>
          <cell r="I2263">
            <v>73.7</v>
          </cell>
        </row>
        <row r="2264">
          <cell r="A2264" t="str">
            <v>Распределение воды для питьевых и промышленных нужд</v>
          </cell>
          <cell r="B2264">
            <v>0.8</v>
          </cell>
          <cell r="C2264">
            <v>0.8</v>
          </cell>
          <cell r="D2264">
            <v>0.1</v>
          </cell>
          <cell r="E2264">
            <v>0.1</v>
          </cell>
          <cell r="F2264">
            <v>100</v>
          </cell>
          <cell r="G2264">
            <v>26.3</v>
          </cell>
          <cell r="H2264">
            <v>100.7</v>
          </cell>
          <cell r="I2264">
            <v>73.7</v>
          </cell>
        </row>
        <row r="2265">
          <cell r="A2265" t="str">
            <v>Сбор, обработка и утилизация отходов; обработка вторичного сырья</v>
          </cell>
          <cell r="B2265">
            <v>9</v>
          </cell>
          <cell r="C2265">
            <v>9</v>
          </cell>
          <cell r="D2265">
            <v>9.8000000000000007</v>
          </cell>
          <cell r="E2265">
            <v>9.8000000000000007</v>
          </cell>
          <cell r="F2265">
            <v>100</v>
          </cell>
          <cell r="G2265">
            <v>33.700000000000003</v>
          </cell>
          <cell r="H2265">
            <v>99</v>
          </cell>
          <cell r="I2265">
            <v>66.3</v>
          </cell>
        </row>
        <row r="2266">
          <cell r="A2266" t="str">
            <v>Сбор отходов</v>
          </cell>
          <cell r="B2266">
            <v>9</v>
          </cell>
          <cell r="C2266">
            <v>9</v>
          </cell>
          <cell r="D2266">
            <v>9.8000000000000007</v>
          </cell>
          <cell r="E2266">
            <v>9.8000000000000007</v>
          </cell>
          <cell r="F2266">
            <v>100</v>
          </cell>
          <cell r="G2266">
            <v>33.700000000000003</v>
          </cell>
          <cell r="H2266">
            <v>99</v>
          </cell>
          <cell r="I2266">
            <v>66.3</v>
          </cell>
        </row>
        <row r="2267">
          <cell r="A2267" t="str">
            <v>Сбор неопасных отходов</v>
          </cell>
          <cell r="B2267">
            <v>9</v>
          </cell>
          <cell r="C2267">
            <v>9</v>
          </cell>
          <cell r="D2267">
            <v>9.8000000000000007</v>
          </cell>
          <cell r="E2267">
            <v>9.8000000000000007</v>
          </cell>
          <cell r="F2267">
            <v>100</v>
          </cell>
          <cell r="G2267">
            <v>33.700000000000003</v>
          </cell>
          <cell r="H2267">
            <v>99</v>
          </cell>
          <cell r="I2267">
            <v>66.3</v>
          </cell>
        </row>
        <row r="2268">
          <cell r="A2268" t="str">
            <v>СТРОИТЕЛЬСТВО</v>
          </cell>
          <cell r="B2268">
            <v>3.2</v>
          </cell>
          <cell r="C2268">
            <v>3.2</v>
          </cell>
          <cell r="D2268">
            <v>3.2</v>
          </cell>
          <cell r="E2268">
            <v>3.2</v>
          </cell>
          <cell r="F2268">
            <v>100</v>
          </cell>
          <cell r="G2268">
            <v>28.9</v>
          </cell>
          <cell r="H2268">
            <v>100</v>
          </cell>
          <cell r="I2268">
            <v>71.099999999999994</v>
          </cell>
        </row>
        <row r="2269">
          <cell r="A2269" t="str">
            <v>Строительство зданий</v>
          </cell>
          <cell r="B2269">
            <v>3.2</v>
          </cell>
          <cell r="C2269">
            <v>3.2</v>
          </cell>
          <cell r="D2269">
            <v>3.2</v>
          </cell>
          <cell r="E2269">
            <v>3.2</v>
          </cell>
          <cell r="F2269">
            <v>100</v>
          </cell>
          <cell r="G2269">
            <v>28.9</v>
          </cell>
          <cell r="H2269">
            <v>100</v>
          </cell>
          <cell r="I2269">
            <v>71.099999999999994</v>
          </cell>
        </row>
        <row r="2270">
          <cell r="A2270" t="str">
            <v>Строительство жилых и нежилых зданий</v>
          </cell>
          <cell r="B2270">
            <v>3.2</v>
          </cell>
          <cell r="C2270">
            <v>3.2</v>
          </cell>
          <cell r="D2270">
            <v>3.2</v>
          </cell>
          <cell r="E2270">
            <v>3.2</v>
          </cell>
          <cell r="F2270">
            <v>100</v>
          </cell>
          <cell r="G2270">
            <v>28.9</v>
          </cell>
          <cell r="H2270">
            <v>100</v>
          </cell>
          <cell r="I2270">
            <v>71.099999999999994</v>
          </cell>
        </row>
        <row r="2271">
          <cell r="A2271" t="str">
            <v>Строительство жилых и нежилых зданий</v>
          </cell>
          <cell r="B2271">
            <v>3.2</v>
          </cell>
          <cell r="C2271">
            <v>3.2</v>
          </cell>
          <cell r="D2271">
            <v>3.2</v>
          </cell>
          <cell r="E2271">
            <v>3.2</v>
          </cell>
          <cell r="F2271">
            <v>100</v>
          </cell>
          <cell r="G2271">
            <v>28.9</v>
          </cell>
          <cell r="H2271">
            <v>100</v>
          </cell>
          <cell r="I2271">
            <v>71.099999999999994</v>
          </cell>
        </row>
        <row r="2272">
          <cell r="A2272" t="str">
            <v>ТОРГОВЛЯ ОПТОВАЯ И РОЗНИЧНАЯ; РЕМОНТ АВТОТРАНСПОРТНЫХ СРЕДСТВ И МОТОЦИКЛОВ</v>
          </cell>
          <cell r="B2272">
            <v>8.8000000000000007</v>
          </cell>
          <cell r="C2272">
            <v>7.2</v>
          </cell>
          <cell r="D2272">
            <v>2.4</v>
          </cell>
          <cell r="E2272">
            <v>0.8</v>
          </cell>
          <cell r="F2272">
            <v>99.5</v>
          </cell>
          <cell r="G2272">
            <v>60.7</v>
          </cell>
          <cell r="H2272">
            <v>107</v>
          </cell>
          <cell r="I2272">
            <v>39.299999999999997</v>
          </cell>
        </row>
        <row r="2273">
          <cell r="A2273" t="str">
            <v>Торговля оптовая и розничная автотранспортными средствами и мотоциклами и их ремонт</v>
          </cell>
          <cell r="B2273">
            <v>0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32</v>
          </cell>
          <cell r="H2273">
            <v>100</v>
          </cell>
          <cell r="I2273">
            <v>68</v>
          </cell>
        </row>
        <row r="2274">
          <cell r="A2274" t="str">
            <v>Техническое обслуживание и ремонт автотранспортных средств</v>
          </cell>
          <cell r="B2274">
            <v>0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32</v>
          </cell>
          <cell r="H2274">
            <v>100</v>
          </cell>
          <cell r="I2274">
            <v>68</v>
          </cell>
        </row>
        <row r="2275">
          <cell r="A2275" t="str">
            <v>Техническое обслуживание и ремонт автотранспортных средств</v>
          </cell>
          <cell r="B2275">
            <v>0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32</v>
          </cell>
          <cell r="H2275">
            <v>100</v>
          </cell>
          <cell r="I2275">
            <v>68</v>
          </cell>
        </row>
        <row r="2276">
          <cell r="A2276" t="str">
            <v>Техническое обслуживание и ремонт прочих автотранспортных средств</v>
          </cell>
          <cell r="B2276">
            <v>0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32</v>
          </cell>
          <cell r="H2276">
            <v>100</v>
          </cell>
          <cell r="I2276">
            <v>68</v>
          </cell>
        </row>
        <row r="2277">
          <cell r="A2277" t="str">
            <v>Торговля оптовая, кроме оптовой торговли автотранспортными средствами и мотоциклами</v>
          </cell>
          <cell r="B2277">
            <v>7.4</v>
          </cell>
          <cell r="C2277">
            <v>0</v>
          </cell>
          <cell r="D2277">
            <v>50.4</v>
          </cell>
          <cell r="E2277">
            <v>0</v>
          </cell>
          <cell r="F2277">
            <v>0</v>
          </cell>
          <cell r="G2277">
            <v>21.9</v>
          </cell>
          <cell r="H2277">
            <v>53.6</v>
          </cell>
          <cell r="I2277">
            <v>78.099999999999994</v>
          </cell>
        </row>
        <row r="2278">
          <cell r="A2278" t="str">
            <v>Торговля оптовая пищевыми продуктами, напитками и табачными изделиями</v>
          </cell>
          <cell r="B2278">
            <v>7.4</v>
          </cell>
          <cell r="C2278">
            <v>0</v>
          </cell>
          <cell r="D2278">
            <v>50.4</v>
          </cell>
          <cell r="E2278">
            <v>0</v>
          </cell>
          <cell r="F2278">
            <v>0</v>
          </cell>
          <cell r="G2278">
            <v>21.9</v>
          </cell>
          <cell r="H2278">
            <v>53.6</v>
          </cell>
          <cell r="I2278">
            <v>78.099999999999994</v>
          </cell>
        </row>
        <row r="2279">
          <cell r="A2279" t="str">
            <v>Торговля оптовая мясом и мясными продуктами</v>
          </cell>
          <cell r="B2279">
            <v>7.4</v>
          </cell>
          <cell r="C2279">
            <v>0</v>
          </cell>
          <cell r="D2279">
            <v>47.1</v>
          </cell>
          <cell r="E2279">
            <v>0</v>
          </cell>
          <cell r="F2279">
            <v>0</v>
          </cell>
          <cell r="G2279">
            <v>21.9</v>
          </cell>
          <cell r="H2279">
            <v>57.1</v>
          </cell>
          <cell r="I2279">
            <v>78.099999999999994</v>
          </cell>
        </row>
        <row r="2280">
          <cell r="A2280" t="str">
            <v>Торговля оптовая табачными изделиями</v>
          </cell>
          <cell r="B2280">
            <v>0</v>
          </cell>
          <cell r="C2280">
            <v>0</v>
          </cell>
          <cell r="D2280">
            <v>100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</row>
        <row r="2281">
          <cell r="A2281" t="str">
            <v>Торговля розничная, кроме торговли автотранспортными средствами и мотоциклами</v>
          </cell>
          <cell r="B2281">
            <v>8.9</v>
          </cell>
          <cell r="C2281">
            <v>7.3</v>
          </cell>
          <cell r="D2281">
            <v>1.7</v>
          </cell>
          <cell r="E2281">
            <v>0.9</v>
          </cell>
          <cell r="F2281">
            <v>99.5</v>
          </cell>
          <cell r="G2281">
            <v>61.2</v>
          </cell>
          <cell r="H2281">
            <v>107.9</v>
          </cell>
          <cell r="I2281">
            <v>38.799999999999997</v>
          </cell>
        </row>
        <row r="2282">
          <cell r="A2282" t="str">
            <v>Торговля розничная в неспециализированных магазинах</v>
          </cell>
          <cell r="B2282">
            <v>9</v>
          </cell>
          <cell r="C2282">
            <v>7.3</v>
          </cell>
          <cell r="D2282">
            <v>1.5</v>
          </cell>
          <cell r="E2282">
            <v>0.9</v>
          </cell>
          <cell r="F2282">
            <v>99.5</v>
          </cell>
          <cell r="G2282">
            <v>65.5</v>
          </cell>
          <cell r="H2282">
            <v>108.2</v>
          </cell>
          <cell r="I2282">
            <v>34.5</v>
          </cell>
        </row>
        <row r="2283">
          <cell r="A2283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2283">
            <v>8.6</v>
          </cell>
          <cell r="C2283">
            <v>7.5</v>
          </cell>
          <cell r="D2283">
            <v>1</v>
          </cell>
          <cell r="E2283">
            <v>1</v>
          </cell>
          <cell r="F2283">
            <v>99.5</v>
          </cell>
          <cell r="G2283">
            <v>66.599999999999994</v>
          </cell>
          <cell r="H2283">
            <v>108.3</v>
          </cell>
          <cell r="I2283">
            <v>33.4</v>
          </cell>
        </row>
        <row r="2284">
          <cell r="A2284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2284">
            <v>8.6</v>
          </cell>
          <cell r="C2284">
            <v>7.5</v>
          </cell>
          <cell r="D2284">
            <v>1</v>
          </cell>
          <cell r="E2284">
            <v>1</v>
          </cell>
          <cell r="F2284">
            <v>99.5</v>
          </cell>
          <cell r="G2284">
            <v>66.599999999999994</v>
          </cell>
          <cell r="H2284">
            <v>108.3</v>
          </cell>
          <cell r="I2284">
            <v>33.4</v>
          </cell>
        </row>
        <row r="2285">
          <cell r="A2285" t="str">
            <v>Торговля розничная прочая в неспециализированных магазинах</v>
          </cell>
          <cell r="B2285">
            <v>17.3</v>
          </cell>
          <cell r="C2285">
            <v>0.9</v>
          </cell>
          <cell r="D2285">
            <v>12.6</v>
          </cell>
          <cell r="E2285">
            <v>0</v>
          </cell>
          <cell r="F2285">
            <v>0</v>
          </cell>
          <cell r="G2285">
            <v>41.5</v>
          </cell>
          <cell r="H2285">
            <v>105.7</v>
          </cell>
          <cell r="I2285">
            <v>58.5</v>
          </cell>
        </row>
        <row r="2286">
          <cell r="A2286" t="str">
            <v>Торговля розничная информационным и коммуникационным оборудованием в специализированных магазинах</v>
          </cell>
          <cell r="B2286">
            <v>0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  <cell r="G2286">
            <v>12.1</v>
          </cell>
          <cell r="H2286">
            <v>100</v>
          </cell>
          <cell r="I2286">
            <v>87.9</v>
          </cell>
        </row>
        <row r="2287">
          <cell r="A2287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2287">
            <v>0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  <cell r="G2287">
            <v>12.1</v>
          </cell>
          <cell r="H2287">
            <v>100</v>
          </cell>
          <cell r="I2287">
            <v>87.9</v>
          </cell>
        </row>
        <row r="2288">
          <cell r="A2288" t="str">
            <v>Торговля розничная прочими бытовыми изделиями в специализированных магазинах</v>
          </cell>
          <cell r="B2288">
            <v>7.5</v>
          </cell>
          <cell r="C2288">
            <v>7.5</v>
          </cell>
          <cell r="D2288">
            <v>0</v>
          </cell>
          <cell r="E2288">
            <v>0</v>
          </cell>
          <cell r="F2288">
            <v>0</v>
          </cell>
          <cell r="G2288">
            <v>11.2</v>
          </cell>
          <cell r="H2288">
            <v>108.1</v>
          </cell>
          <cell r="I2288">
            <v>88.8</v>
          </cell>
        </row>
        <row r="2289">
          <cell r="A2289" t="str">
            <v>Торговля розничная бытовыми электротоварами в специализированных магазинах</v>
          </cell>
          <cell r="B2289">
            <v>6.9</v>
          </cell>
          <cell r="C2289">
            <v>6.9</v>
          </cell>
          <cell r="D2289">
            <v>0</v>
          </cell>
          <cell r="E2289">
            <v>0</v>
          </cell>
          <cell r="F2289">
            <v>0</v>
          </cell>
          <cell r="G2289">
            <v>10.7</v>
          </cell>
          <cell r="H2289">
            <v>107.4</v>
          </cell>
          <cell r="I2289">
            <v>89.3</v>
          </cell>
        </row>
        <row r="2290">
          <cell r="A2290" t="str">
            <v>Торговля розничная мебелью, осветительными приборами и прочими бытовыми изделиями в специализированных магазинах</v>
          </cell>
          <cell r="B2290">
            <v>84.4</v>
          </cell>
          <cell r="C2290">
            <v>84.4</v>
          </cell>
          <cell r="D2290">
            <v>0</v>
          </cell>
          <cell r="E2290">
            <v>0</v>
          </cell>
          <cell r="F2290">
            <v>0</v>
          </cell>
          <cell r="G2290">
            <v>77.900000000000006</v>
          </cell>
          <cell r="H2290">
            <v>641.5</v>
          </cell>
          <cell r="I2290">
            <v>22.1</v>
          </cell>
        </row>
        <row r="2291">
          <cell r="A2291" t="str">
            <v>Торговля розничная прочими товарами в специализированных магазинах</v>
          </cell>
          <cell r="B2291">
            <v>9.1</v>
          </cell>
          <cell r="C2291">
            <v>7.5</v>
          </cell>
          <cell r="D2291">
            <v>16.100000000000001</v>
          </cell>
          <cell r="E2291">
            <v>0.4</v>
          </cell>
          <cell r="F2291">
            <v>100</v>
          </cell>
          <cell r="G2291">
            <v>31</v>
          </cell>
          <cell r="H2291">
            <v>92.4</v>
          </cell>
          <cell r="I2291">
            <v>69</v>
          </cell>
        </row>
        <row r="2292">
          <cell r="A2292" t="str">
            <v>Торговля розничная одеждой в специализированных магазинах</v>
          </cell>
          <cell r="B2292">
            <v>0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  <cell r="G2292">
            <v>2.6</v>
          </cell>
          <cell r="H2292">
            <v>100</v>
          </cell>
          <cell r="I2292">
            <v>97.4</v>
          </cell>
        </row>
        <row r="2293">
          <cell r="A2293" t="str">
            <v>Торговля розничная мужской, женской и детской одеждой в специализированных магазинах</v>
          </cell>
          <cell r="B2293">
            <v>0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2.6</v>
          </cell>
          <cell r="H2293">
            <v>100</v>
          </cell>
          <cell r="I2293">
            <v>97.4</v>
          </cell>
        </row>
        <row r="2294">
          <cell r="A2294" t="str">
            <v>Торговля розничная лекарственными средствами в специализированных магазинах (аптеках)</v>
          </cell>
          <cell r="B2294">
            <v>0</v>
          </cell>
          <cell r="C2294">
            <v>0</v>
          </cell>
          <cell r="D2294">
            <v>18.899999999999999</v>
          </cell>
          <cell r="E2294">
            <v>0</v>
          </cell>
          <cell r="F2294">
            <v>0</v>
          </cell>
          <cell r="G2294">
            <v>32.1</v>
          </cell>
          <cell r="H2294">
            <v>81.099999999999994</v>
          </cell>
          <cell r="I2294">
            <v>67.900000000000006</v>
          </cell>
        </row>
        <row r="2295">
          <cell r="A2295" t="str">
            <v>Торговля розничная часами и ювелирными изделиями в специализированных магазинах</v>
          </cell>
          <cell r="B2295">
            <v>53.6</v>
          </cell>
          <cell r="C2295">
            <v>44</v>
          </cell>
          <cell r="D2295">
            <v>5.3</v>
          </cell>
          <cell r="E2295">
            <v>5.3</v>
          </cell>
          <cell r="F2295">
            <v>100</v>
          </cell>
          <cell r="G2295">
            <v>43.4</v>
          </cell>
          <cell r="H2295">
            <v>204.3</v>
          </cell>
          <cell r="I2295">
            <v>56.6</v>
          </cell>
        </row>
        <row r="2296">
          <cell r="A2296" t="str">
            <v>Торговля розничная ювелирными изделиями в специализированных магазинах</v>
          </cell>
          <cell r="B2296">
            <v>53.6</v>
          </cell>
          <cell r="C2296">
            <v>44</v>
          </cell>
          <cell r="D2296">
            <v>5.3</v>
          </cell>
          <cell r="E2296">
            <v>5.3</v>
          </cell>
          <cell r="F2296">
            <v>100</v>
          </cell>
          <cell r="G2296">
            <v>43.4</v>
          </cell>
          <cell r="H2296">
            <v>204.3</v>
          </cell>
          <cell r="I2296">
            <v>56.6</v>
          </cell>
        </row>
        <row r="2297">
          <cell r="A2297" t="str">
            <v>ТРАНСПОРТИРОВКА И ХРАНЕНИЕ</v>
          </cell>
          <cell r="B2297">
            <v>49.2</v>
          </cell>
          <cell r="C2297">
            <v>49.2</v>
          </cell>
          <cell r="D2297">
            <v>3.2</v>
          </cell>
          <cell r="E2297">
            <v>0.4</v>
          </cell>
          <cell r="F2297">
            <v>100</v>
          </cell>
          <cell r="G2297">
            <v>62.9</v>
          </cell>
          <cell r="H2297">
            <v>190.5</v>
          </cell>
          <cell r="I2297">
            <v>37.1</v>
          </cell>
        </row>
        <row r="2298">
          <cell r="A2298" t="str">
            <v>Деятельность сухопутного и трубопроводного транспорта</v>
          </cell>
          <cell r="B2298">
            <v>59.7</v>
          </cell>
          <cell r="C2298">
            <v>59.6</v>
          </cell>
          <cell r="D2298">
            <v>0</v>
          </cell>
          <cell r="E2298">
            <v>0</v>
          </cell>
          <cell r="F2298">
            <v>0</v>
          </cell>
          <cell r="G2298">
            <v>69.400000000000006</v>
          </cell>
          <cell r="H2298">
            <v>247.8</v>
          </cell>
          <cell r="I2298">
            <v>30.6</v>
          </cell>
        </row>
        <row r="2299">
          <cell r="A2299" t="str">
            <v>Деятельность прочего сухопутного пассажирского транспорта</v>
          </cell>
          <cell r="B2299">
            <v>0.1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26.7</v>
          </cell>
          <cell r="H2299">
            <v>100.1</v>
          </cell>
          <cell r="I2299">
            <v>73.3</v>
          </cell>
        </row>
        <row r="2300">
          <cell r="A2300" t="str">
            <v>Деятельность сухопутного пассажирского транспорта: внутригородские и пригородные перевозки пассажиров</v>
          </cell>
          <cell r="B2300">
            <v>0.1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26.7</v>
          </cell>
          <cell r="H2300">
            <v>100.1</v>
          </cell>
          <cell r="I2300">
            <v>73.3</v>
          </cell>
        </row>
        <row r="2301">
          <cell r="A2301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2301">
            <v>0.1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  <cell r="G2301">
            <v>26.7</v>
          </cell>
          <cell r="H2301">
            <v>100.1</v>
          </cell>
          <cell r="I2301">
            <v>73.3</v>
          </cell>
        </row>
        <row r="2302">
          <cell r="A2302" t="str">
            <v>Деятельность автобусного транспорта по регулярным внутригородским и пригородным пассажирским перевозкам</v>
          </cell>
          <cell r="B2302">
            <v>0.1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  <cell r="G2302">
            <v>26.7</v>
          </cell>
          <cell r="H2302">
            <v>100.1</v>
          </cell>
          <cell r="I2302">
            <v>73.3</v>
          </cell>
        </row>
        <row r="2303">
          <cell r="A2303" t="str">
            <v>Деятельность автомобильного грузового транспорта и услуги по перевозкам</v>
          </cell>
          <cell r="B2303">
            <v>85.9</v>
          </cell>
          <cell r="C2303">
            <v>85.9</v>
          </cell>
          <cell r="D2303">
            <v>0</v>
          </cell>
          <cell r="E2303">
            <v>0</v>
          </cell>
          <cell r="F2303">
            <v>0</v>
          </cell>
          <cell r="G2303">
            <v>88.2</v>
          </cell>
          <cell r="H2303">
            <v>711.7</v>
          </cell>
          <cell r="I2303">
            <v>11.8</v>
          </cell>
        </row>
        <row r="2304">
          <cell r="A2304" t="str">
            <v>Деятельность автомобильного грузового транспорта</v>
          </cell>
          <cell r="B2304">
            <v>85.9</v>
          </cell>
          <cell r="C2304">
            <v>85.9</v>
          </cell>
          <cell r="D2304">
            <v>0</v>
          </cell>
          <cell r="E2304">
            <v>0</v>
          </cell>
          <cell r="F2304">
            <v>0</v>
          </cell>
          <cell r="G2304">
            <v>88.2</v>
          </cell>
          <cell r="H2304">
            <v>711.7</v>
          </cell>
          <cell r="I2304">
            <v>11.8</v>
          </cell>
        </row>
        <row r="2305">
          <cell r="A2305" t="str">
            <v>Складское хозяйство и вспомогательная транспортная деятельность</v>
          </cell>
          <cell r="B2305">
            <v>19</v>
          </cell>
          <cell r="C2305">
            <v>19</v>
          </cell>
          <cell r="D2305">
            <v>7.4</v>
          </cell>
          <cell r="E2305">
            <v>1</v>
          </cell>
          <cell r="F2305">
            <v>100</v>
          </cell>
          <cell r="G2305">
            <v>44.1</v>
          </cell>
          <cell r="H2305">
            <v>114.3</v>
          </cell>
          <cell r="I2305">
            <v>55.9</v>
          </cell>
        </row>
        <row r="2306">
          <cell r="A2306" t="str">
            <v>Деятельность транспортная вспомогательная</v>
          </cell>
          <cell r="B2306">
            <v>19</v>
          </cell>
          <cell r="C2306">
            <v>19</v>
          </cell>
          <cell r="D2306">
            <v>7.4</v>
          </cell>
          <cell r="E2306">
            <v>1</v>
          </cell>
          <cell r="F2306">
            <v>100</v>
          </cell>
          <cell r="G2306">
            <v>44.1</v>
          </cell>
          <cell r="H2306">
            <v>114.3</v>
          </cell>
          <cell r="I2306">
            <v>55.9</v>
          </cell>
        </row>
        <row r="2307">
          <cell r="A2307" t="str">
            <v>Деятельность вспомогательная прочая, связанная с перевозками</v>
          </cell>
          <cell r="B2307">
            <v>19</v>
          </cell>
          <cell r="C2307">
            <v>19</v>
          </cell>
          <cell r="D2307">
            <v>7.4</v>
          </cell>
          <cell r="E2307">
            <v>1</v>
          </cell>
          <cell r="F2307">
            <v>100</v>
          </cell>
          <cell r="G2307">
            <v>44.1</v>
          </cell>
          <cell r="H2307">
            <v>114.3</v>
          </cell>
          <cell r="I2307">
            <v>55.9</v>
          </cell>
        </row>
        <row r="2308">
          <cell r="A2308" t="str">
            <v>ДЕЯТЕЛЬНОСТЬ ГОСТИНИЦ И ПРЕДПРИЯТИЙ ОБЩЕСТВЕННОГО ПИТАНИЯ</v>
          </cell>
          <cell r="B2308">
            <v>14.4</v>
          </cell>
          <cell r="C2308">
            <v>5.6</v>
          </cell>
          <cell r="D2308">
            <v>0.4</v>
          </cell>
          <cell r="E2308">
            <v>0.4</v>
          </cell>
          <cell r="F2308">
            <v>100</v>
          </cell>
          <cell r="G2308">
            <v>69.599999999999994</v>
          </cell>
          <cell r="H2308">
            <v>116.2</v>
          </cell>
          <cell r="I2308">
            <v>30.4</v>
          </cell>
        </row>
        <row r="2309">
          <cell r="A2309" t="str">
            <v>Деятельность по предоставлению мест для временного проживания</v>
          </cell>
          <cell r="B2309">
            <v>0.7</v>
          </cell>
          <cell r="C2309">
            <v>0.7</v>
          </cell>
          <cell r="D2309">
            <v>0</v>
          </cell>
          <cell r="E2309">
            <v>0</v>
          </cell>
          <cell r="F2309">
            <v>0</v>
          </cell>
          <cell r="G2309">
            <v>81.3</v>
          </cell>
          <cell r="H2309">
            <v>100.7</v>
          </cell>
          <cell r="I2309">
            <v>18.7</v>
          </cell>
        </row>
        <row r="2310">
          <cell r="A2310" t="str">
            <v>Деятельность гостиниц и прочих мест для временного проживания</v>
          </cell>
          <cell r="B2310">
            <v>0.7</v>
          </cell>
          <cell r="C2310">
            <v>0.7</v>
          </cell>
          <cell r="D2310">
            <v>0</v>
          </cell>
          <cell r="E2310">
            <v>0</v>
          </cell>
          <cell r="F2310">
            <v>0</v>
          </cell>
          <cell r="G2310">
            <v>81.3</v>
          </cell>
          <cell r="H2310">
            <v>100.7</v>
          </cell>
          <cell r="I2310">
            <v>18.7</v>
          </cell>
        </row>
        <row r="2311">
          <cell r="A2311" t="str">
            <v>Деятельность гостиниц и прочих мест для временного проживания</v>
          </cell>
          <cell r="B2311">
            <v>0.7</v>
          </cell>
          <cell r="C2311">
            <v>0.7</v>
          </cell>
          <cell r="D2311">
            <v>0</v>
          </cell>
          <cell r="E2311">
            <v>0</v>
          </cell>
          <cell r="F2311">
            <v>0</v>
          </cell>
          <cell r="G2311">
            <v>81.3</v>
          </cell>
          <cell r="H2311">
            <v>100.7</v>
          </cell>
          <cell r="I2311">
            <v>18.7</v>
          </cell>
        </row>
        <row r="2312">
          <cell r="A2312" t="str">
            <v>Деятельность по предоставлению продуктов питания и напитков</v>
          </cell>
          <cell r="B2312">
            <v>52.4</v>
          </cell>
          <cell r="C2312">
            <v>19.3</v>
          </cell>
          <cell r="D2312">
            <v>2.9</v>
          </cell>
          <cell r="E2312">
            <v>2.9</v>
          </cell>
          <cell r="F2312">
            <v>100</v>
          </cell>
          <cell r="G2312">
            <v>37.1</v>
          </cell>
          <cell r="H2312">
            <v>203.9</v>
          </cell>
          <cell r="I2312">
            <v>62.9</v>
          </cell>
        </row>
        <row r="2313">
          <cell r="A2313" t="str">
            <v>Деятельность предприятий общественного питания по обслуживанию торжественных мероприятий и прочим видам организации питания</v>
          </cell>
          <cell r="B2313">
            <v>52.4</v>
          </cell>
          <cell r="C2313">
            <v>19.3</v>
          </cell>
          <cell r="D2313">
            <v>2.9</v>
          </cell>
          <cell r="E2313">
            <v>2.9</v>
          </cell>
          <cell r="F2313">
            <v>100</v>
          </cell>
          <cell r="G2313">
            <v>37.1</v>
          </cell>
          <cell r="H2313">
            <v>203.9</v>
          </cell>
          <cell r="I2313">
            <v>62.9</v>
          </cell>
        </row>
        <row r="2314">
          <cell r="A2314" t="str">
            <v>Деятельность предприятий общественного питания по прочим видам организации питания</v>
          </cell>
          <cell r="B2314">
            <v>52.4</v>
          </cell>
          <cell r="C2314">
            <v>19.3</v>
          </cell>
          <cell r="D2314">
            <v>2.9</v>
          </cell>
          <cell r="E2314">
            <v>2.9</v>
          </cell>
          <cell r="F2314">
            <v>100</v>
          </cell>
          <cell r="G2314">
            <v>37.1</v>
          </cell>
          <cell r="H2314">
            <v>203.9</v>
          </cell>
          <cell r="I2314">
            <v>62.9</v>
          </cell>
        </row>
        <row r="2315">
          <cell r="A2315" t="str">
            <v>Деятельность столовых и буфетов при предприятиях и учреждениях</v>
          </cell>
          <cell r="B2315">
            <v>28.8</v>
          </cell>
          <cell r="C2315">
            <v>28.8</v>
          </cell>
          <cell r="D2315">
            <v>2.9</v>
          </cell>
          <cell r="E2315">
            <v>2.9</v>
          </cell>
          <cell r="F2315">
            <v>100</v>
          </cell>
          <cell r="G2315">
            <v>43.9</v>
          </cell>
          <cell r="H2315">
            <v>136.4</v>
          </cell>
          <cell r="I2315">
            <v>56.1</v>
          </cell>
        </row>
        <row r="2316">
          <cell r="A2316" t="str">
            <v>ДЕЯТЕЛЬНОСТЬ ФИНАНСОВАЯ И СТРАХОВАЯ</v>
          </cell>
          <cell r="B2316">
            <v>9.6</v>
          </cell>
          <cell r="C2316">
            <v>5.5</v>
          </cell>
          <cell r="D2316">
            <v>3.6</v>
          </cell>
          <cell r="E2316">
            <v>1.2</v>
          </cell>
          <cell r="F2316">
            <v>100</v>
          </cell>
          <cell r="G2316">
            <v>21.5</v>
          </cell>
          <cell r="H2316">
            <v>106.6</v>
          </cell>
          <cell r="I2316">
            <v>78.5</v>
          </cell>
        </row>
        <row r="2317">
          <cell r="A2317" t="str">
            <v>Деятельность по предоставлению финансовых услуг, кроме услуг по страхованию и пенсионному обеспечению</v>
          </cell>
          <cell r="B2317">
            <v>9.6999999999999993</v>
          </cell>
          <cell r="C2317">
            <v>5.5</v>
          </cell>
          <cell r="D2317">
            <v>3.7</v>
          </cell>
          <cell r="E2317">
            <v>1.3</v>
          </cell>
          <cell r="F2317">
            <v>100</v>
          </cell>
          <cell r="G2317">
            <v>21.7</v>
          </cell>
          <cell r="H2317">
            <v>106.7</v>
          </cell>
          <cell r="I2317">
            <v>78.3</v>
          </cell>
        </row>
        <row r="2318">
          <cell r="A2318" t="str">
            <v>Денежное посредничество</v>
          </cell>
          <cell r="B2318">
            <v>9.6999999999999993</v>
          </cell>
          <cell r="C2318">
            <v>5.5</v>
          </cell>
          <cell r="D2318">
            <v>3.7</v>
          </cell>
          <cell r="E2318">
            <v>1.3</v>
          </cell>
          <cell r="F2318">
            <v>100</v>
          </cell>
          <cell r="G2318">
            <v>21.7</v>
          </cell>
          <cell r="H2318">
            <v>106.7</v>
          </cell>
          <cell r="I2318">
            <v>78.3</v>
          </cell>
        </row>
        <row r="2319">
          <cell r="A2319" t="str">
            <v>Денежное посредничество прочее</v>
          </cell>
          <cell r="B2319">
            <v>9.6999999999999993</v>
          </cell>
          <cell r="C2319">
            <v>5.5</v>
          </cell>
          <cell r="D2319">
            <v>3.7</v>
          </cell>
          <cell r="E2319">
            <v>1.3</v>
          </cell>
          <cell r="F2319">
            <v>100</v>
          </cell>
          <cell r="G2319">
            <v>21.7</v>
          </cell>
          <cell r="H2319">
            <v>106.7</v>
          </cell>
          <cell r="I2319">
            <v>78.3</v>
          </cell>
        </row>
        <row r="2320">
          <cell r="A2320" t="str">
            <v>Деятельность вспомогательная в сфере финансовых услуг и страхования</v>
          </cell>
          <cell r="B2320">
            <v>0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100</v>
          </cell>
          <cell r="I2320">
            <v>100</v>
          </cell>
        </row>
        <row r="2321">
          <cell r="A2321" t="str">
            <v>Деятельность вспомогательная в сфере финансовых услуг, кроме страхования и пенсионного обеспечения</v>
          </cell>
          <cell r="B2321">
            <v>0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100</v>
          </cell>
          <cell r="I2321">
            <v>100</v>
          </cell>
        </row>
        <row r="2322">
          <cell r="A2322" t="str">
            <v>Управление финансовыми рынками</v>
          </cell>
          <cell r="B2322">
            <v>0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100</v>
          </cell>
          <cell r="I2322">
            <v>100</v>
          </cell>
        </row>
        <row r="2323">
          <cell r="A2323" t="str">
            <v>Деятельность регистраторов по ведению реестра владельцев ценных бумаг</v>
          </cell>
          <cell r="B2323">
            <v>0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100</v>
          </cell>
          <cell r="I2323">
            <v>100</v>
          </cell>
        </row>
        <row r="2324">
          <cell r="A2324" t="str">
            <v>ДЕЯТЕЛЬНОСТЬ ПО ОПЕРАЦИЯМ С НЕДВИЖИМЫМ ИМУЩЕСТВОМ</v>
          </cell>
          <cell r="B2324">
            <v>0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7.2</v>
          </cell>
          <cell r="H2324">
            <v>100</v>
          </cell>
          <cell r="I2324">
            <v>92.8</v>
          </cell>
        </row>
        <row r="2325">
          <cell r="A2325" t="str">
            <v>Операции с недвижимым имуществом</v>
          </cell>
          <cell r="B2325">
            <v>0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7.2</v>
          </cell>
          <cell r="H2325">
            <v>100</v>
          </cell>
          <cell r="I2325">
            <v>92.8</v>
          </cell>
        </row>
        <row r="2326">
          <cell r="A2326" t="str">
            <v>Операции с недвижимым имуществом за вознаграждение или на договорной основе</v>
          </cell>
          <cell r="B2326">
            <v>0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7.2</v>
          </cell>
          <cell r="H2326">
            <v>100</v>
          </cell>
          <cell r="I2326">
            <v>92.8</v>
          </cell>
        </row>
        <row r="2327">
          <cell r="A2327" t="str">
            <v>Управление недвижимым имуществом за вознаграждение или на договорной основе</v>
          </cell>
          <cell r="B2327">
            <v>0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7.2</v>
          </cell>
          <cell r="H2327">
            <v>100</v>
          </cell>
          <cell r="I2327">
            <v>92.8</v>
          </cell>
        </row>
        <row r="2328">
          <cell r="A2328" t="str">
            <v>Управление эксплуатацией жилого фонда за вознаграждение или на договорной основе</v>
          </cell>
          <cell r="B2328">
            <v>0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7.2</v>
          </cell>
          <cell r="H2328">
            <v>100</v>
          </cell>
          <cell r="I2328">
            <v>92.8</v>
          </cell>
        </row>
        <row r="2329">
          <cell r="A2329" t="str">
            <v>ДЕЯТЕЛЬНОСТЬ ПРОФЕССИОНАЛЬНАЯ, НАУЧНАЯ И ТЕХНИЧЕСКАЯ</v>
          </cell>
          <cell r="B2329">
            <v>38.5</v>
          </cell>
          <cell r="C2329">
            <v>38.5</v>
          </cell>
          <cell r="D2329">
            <v>1.7</v>
          </cell>
          <cell r="E2329">
            <v>1.2</v>
          </cell>
          <cell r="F2329">
            <v>100</v>
          </cell>
          <cell r="G2329">
            <v>47.8</v>
          </cell>
          <cell r="H2329">
            <v>159.69999999999999</v>
          </cell>
          <cell r="I2329">
            <v>52.2</v>
          </cell>
        </row>
        <row r="2330">
          <cell r="A2330" t="str">
            <v>Деятельность рекламная и исследование конъюнктуры рынка</v>
          </cell>
          <cell r="B2330">
            <v>38.5</v>
          </cell>
          <cell r="C2330">
            <v>38.5</v>
          </cell>
          <cell r="D2330">
            <v>1.7</v>
          </cell>
          <cell r="E2330">
            <v>1.2</v>
          </cell>
          <cell r="F2330">
            <v>100</v>
          </cell>
          <cell r="G2330">
            <v>47.8</v>
          </cell>
          <cell r="H2330">
            <v>159.69999999999999</v>
          </cell>
          <cell r="I2330">
            <v>52.2</v>
          </cell>
        </row>
        <row r="2331">
          <cell r="A2331" t="str">
            <v>Исследование конъюнктуры рынка и изучение общественного мнения</v>
          </cell>
          <cell r="B2331">
            <v>38.5</v>
          </cell>
          <cell r="C2331">
            <v>38.5</v>
          </cell>
          <cell r="D2331">
            <v>1.7</v>
          </cell>
          <cell r="E2331">
            <v>1.2</v>
          </cell>
          <cell r="F2331">
            <v>100</v>
          </cell>
          <cell r="G2331">
            <v>47.8</v>
          </cell>
          <cell r="H2331">
            <v>159.69999999999999</v>
          </cell>
          <cell r="I2331">
            <v>52.2</v>
          </cell>
        </row>
        <row r="2332">
          <cell r="A2332" t="str">
            <v>Исследование конъюнктуры рынка и изучение общественного мнения</v>
          </cell>
          <cell r="B2332">
            <v>38.5</v>
          </cell>
          <cell r="C2332">
            <v>38.5</v>
          </cell>
          <cell r="D2332">
            <v>1.7</v>
          </cell>
          <cell r="E2332">
            <v>1.2</v>
          </cell>
          <cell r="F2332">
            <v>100</v>
          </cell>
          <cell r="G2332">
            <v>47.8</v>
          </cell>
          <cell r="H2332">
            <v>159.69999999999999</v>
          </cell>
          <cell r="I2332">
            <v>52.2</v>
          </cell>
        </row>
        <row r="2333">
          <cell r="A2333" t="str">
            <v>Исследование конъюнктуры рынка</v>
          </cell>
          <cell r="B2333">
            <v>38.5</v>
          </cell>
          <cell r="C2333">
            <v>38.5</v>
          </cell>
          <cell r="D2333">
            <v>1.7</v>
          </cell>
          <cell r="E2333">
            <v>1.2</v>
          </cell>
          <cell r="F2333">
            <v>100</v>
          </cell>
          <cell r="G2333">
            <v>47.8</v>
          </cell>
          <cell r="H2333">
            <v>159.69999999999999</v>
          </cell>
          <cell r="I2333">
            <v>52.2</v>
          </cell>
        </row>
        <row r="2334">
          <cell r="A2334" t="str">
            <v>ДЕЯТЕЛЬНОСТЬ АДМИНИСТРАТИВНАЯ И СОПУТСТВУЮЩИЕ ДОПОЛНИТЕЛЬНЫЕ УСЛУГИ</v>
          </cell>
          <cell r="B2334">
            <v>19.2</v>
          </cell>
          <cell r="C2334">
            <v>19.2</v>
          </cell>
          <cell r="D2334">
            <v>2.1</v>
          </cell>
          <cell r="E2334">
            <v>1.2</v>
          </cell>
          <cell r="F2334">
            <v>100</v>
          </cell>
          <cell r="G2334">
            <v>38</v>
          </cell>
          <cell r="H2334">
            <v>121.2</v>
          </cell>
          <cell r="I2334">
            <v>62</v>
          </cell>
        </row>
        <row r="2335">
          <cell r="A2335" t="str">
            <v>Деятельность по обеспечению безопасности и проведению расследований</v>
          </cell>
          <cell r="B2335">
            <v>24.8</v>
          </cell>
          <cell r="C2335">
            <v>24.8</v>
          </cell>
          <cell r="D2335">
            <v>2.9</v>
          </cell>
          <cell r="E2335">
            <v>1.7</v>
          </cell>
          <cell r="F2335">
            <v>100</v>
          </cell>
          <cell r="G2335">
            <v>44.2</v>
          </cell>
          <cell r="H2335">
            <v>129.19999999999999</v>
          </cell>
          <cell r="I2335">
            <v>55.8</v>
          </cell>
        </row>
        <row r="2336">
          <cell r="A2336" t="str">
            <v>Деятельность частных охранных служб</v>
          </cell>
          <cell r="B2336">
            <v>24.8</v>
          </cell>
          <cell r="C2336">
            <v>24.8</v>
          </cell>
          <cell r="D2336">
            <v>2.9</v>
          </cell>
          <cell r="E2336">
            <v>1.7</v>
          </cell>
          <cell r="F2336">
            <v>100</v>
          </cell>
          <cell r="G2336">
            <v>44.2</v>
          </cell>
          <cell r="H2336">
            <v>129.19999999999999</v>
          </cell>
          <cell r="I2336">
            <v>55.8</v>
          </cell>
        </row>
        <row r="2337">
          <cell r="A2337" t="str">
            <v>Деятельность частных охранных служб</v>
          </cell>
          <cell r="B2337">
            <v>24.8</v>
          </cell>
          <cell r="C2337">
            <v>24.8</v>
          </cell>
          <cell r="D2337">
            <v>2.9</v>
          </cell>
          <cell r="E2337">
            <v>1.7</v>
          </cell>
          <cell r="F2337">
            <v>100</v>
          </cell>
          <cell r="G2337">
            <v>44.2</v>
          </cell>
          <cell r="H2337">
            <v>129.19999999999999</v>
          </cell>
          <cell r="I2337">
            <v>55.8</v>
          </cell>
        </row>
        <row r="2338">
          <cell r="A2338" t="str">
            <v>Деятельность по обслуживанию зданий и территорий</v>
          </cell>
          <cell r="B2338">
            <v>0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16.399999999999999</v>
          </cell>
          <cell r="H2338">
            <v>100</v>
          </cell>
          <cell r="I2338">
            <v>83.6</v>
          </cell>
        </row>
        <row r="2339">
          <cell r="A2339" t="str">
            <v>Деятельность по чистке и уборке</v>
          </cell>
          <cell r="B2339">
            <v>0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16.399999999999999</v>
          </cell>
          <cell r="H2339">
            <v>100</v>
          </cell>
          <cell r="I2339">
            <v>83.6</v>
          </cell>
        </row>
        <row r="2340">
          <cell r="A2340" t="str">
            <v>Деятельность по чистке и уборке жилых зданий и нежилых помещений прочая</v>
          </cell>
          <cell r="B2340">
            <v>0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  <cell r="G2340">
            <v>16.399999999999999</v>
          </cell>
          <cell r="H2340">
            <v>100</v>
          </cell>
          <cell r="I2340">
            <v>83.6</v>
          </cell>
        </row>
        <row r="2341">
          <cell r="A2341" t="str">
            <v>ГОСУДАРСТВЕННОЕ УПРАВЛЕНИЕ И ОБЕСПЕЧЕНИЕ ВОЕННОЙ БЕЗОПАСНОСТИ; СОЦИАЛЬНОЕ ОБЕСПЕЧЕНИЕ</v>
          </cell>
          <cell r="B2341">
            <v>2.6</v>
          </cell>
          <cell r="C2341">
            <v>1.8</v>
          </cell>
          <cell r="D2341">
            <v>0</v>
          </cell>
          <cell r="E2341">
            <v>0</v>
          </cell>
          <cell r="F2341">
            <v>0</v>
          </cell>
          <cell r="G2341">
            <v>21.3</v>
          </cell>
          <cell r="H2341">
            <v>102.7</v>
          </cell>
          <cell r="I2341">
            <v>78.7</v>
          </cell>
        </row>
        <row r="2342">
          <cell r="A2342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B2342">
            <v>2.6</v>
          </cell>
          <cell r="C2342">
            <v>1.8</v>
          </cell>
          <cell r="D2342">
            <v>0</v>
          </cell>
          <cell r="E2342">
            <v>0</v>
          </cell>
          <cell r="F2342">
            <v>0</v>
          </cell>
          <cell r="G2342">
            <v>21.3</v>
          </cell>
          <cell r="H2342">
            <v>102.7</v>
          </cell>
          <cell r="I2342">
            <v>78.7</v>
          </cell>
        </row>
        <row r="2343">
          <cell r="A2343" t="str">
            <v>Предоставление государственных услуг обществу, не включенные в другие группировки</v>
          </cell>
          <cell r="B2343">
            <v>2.6</v>
          </cell>
          <cell r="C2343">
            <v>1.8</v>
          </cell>
          <cell r="D2343">
            <v>0</v>
          </cell>
          <cell r="E2343">
            <v>0</v>
          </cell>
          <cell r="F2343">
            <v>0</v>
          </cell>
          <cell r="G2343">
            <v>21.3</v>
          </cell>
          <cell r="H2343">
            <v>102.7</v>
          </cell>
          <cell r="I2343">
            <v>78.7</v>
          </cell>
        </row>
        <row r="2344">
          <cell r="A2344" t="str">
            <v>Предоставление государственных услуг обществу</v>
          </cell>
          <cell r="B2344">
            <v>2.6</v>
          </cell>
          <cell r="C2344">
            <v>1.8</v>
          </cell>
          <cell r="D2344">
            <v>0</v>
          </cell>
          <cell r="E2344">
            <v>0</v>
          </cell>
          <cell r="F2344">
            <v>0</v>
          </cell>
          <cell r="G2344">
            <v>21.3</v>
          </cell>
          <cell r="H2344">
            <v>102.7</v>
          </cell>
          <cell r="I2344">
            <v>78.7</v>
          </cell>
        </row>
        <row r="2345">
          <cell r="A2345" t="str">
            <v>ДЕЯТЕЛЬНОСТЬ В ОБЛАСТИ ЗДРАВООХРАНЕНИЯ И СОЦИАЛЬНЫХ УСЛУГ</v>
          </cell>
          <cell r="B2345">
            <v>62</v>
          </cell>
          <cell r="C2345">
            <v>57.9</v>
          </cell>
          <cell r="D2345">
            <v>10.3</v>
          </cell>
          <cell r="E2345">
            <v>0</v>
          </cell>
          <cell r="F2345">
            <v>0</v>
          </cell>
          <cell r="G2345">
            <v>77.7</v>
          </cell>
          <cell r="H2345">
            <v>236.3</v>
          </cell>
          <cell r="I2345">
            <v>22.3</v>
          </cell>
        </row>
        <row r="2346">
          <cell r="A2346" t="str">
            <v>Деятельность в области здравоохранения</v>
          </cell>
          <cell r="B2346">
            <v>62</v>
          </cell>
          <cell r="C2346">
            <v>57.9</v>
          </cell>
          <cell r="D2346">
            <v>10.3</v>
          </cell>
          <cell r="E2346">
            <v>0</v>
          </cell>
          <cell r="F2346">
            <v>0</v>
          </cell>
          <cell r="G2346">
            <v>77.7</v>
          </cell>
          <cell r="H2346">
            <v>236.3</v>
          </cell>
          <cell r="I2346">
            <v>22.3</v>
          </cell>
        </row>
        <row r="2347">
          <cell r="A2347" t="str">
            <v>Медицинская и стоматологическая практика</v>
          </cell>
          <cell r="B2347">
            <v>62</v>
          </cell>
          <cell r="C2347">
            <v>57.9</v>
          </cell>
          <cell r="D2347">
            <v>10.3</v>
          </cell>
          <cell r="E2347">
            <v>0</v>
          </cell>
          <cell r="F2347">
            <v>0</v>
          </cell>
          <cell r="G2347">
            <v>77.7</v>
          </cell>
          <cell r="H2347">
            <v>236.3</v>
          </cell>
          <cell r="I2347">
            <v>22.3</v>
          </cell>
        </row>
        <row r="2348">
          <cell r="A2348" t="str">
            <v>Общая врачебная практика</v>
          </cell>
          <cell r="B2348">
            <v>62</v>
          </cell>
          <cell r="C2348">
            <v>57.9</v>
          </cell>
          <cell r="D2348">
            <v>10.3</v>
          </cell>
          <cell r="E2348">
            <v>0</v>
          </cell>
          <cell r="F2348">
            <v>0</v>
          </cell>
          <cell r="G2348">
            <v>77.7</v>
          </cell>
          <cell r="H2348">
            <v>236.3</v>
          </cell>
          <cell r="I2348">
            <v>22.3</v>
          </cell>
        </row>
        <row r="2349">
          <cell r="A2349" t="str">
            <v>ПРЕДОСТАВЛЕНИЕ ПРОЧИХ ВИДОВ УСЛУГ</v>
          </cell>
          <cell r="B2349">
            <v>0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28.4</v>
          </cell>
          <cell r="H2349">
            <v>100</v>
          </cell>
          <cell r="I2349">
            <v>71.599999999999994</v>
          </cell>
        </row>
        <row r="2350">
          <cell r="A2350" t="str">
            <v>Деятельность по предоставлению прочих персональных услуг</v>
          </cell>
          <cell r="B2350">
            <v>0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  <cell r="G2350">
            <v>28.4</v>
          </cell>
          <cell r="H2350">
            <v>100</v>
          </cell>
          <cell r="I2350">
            <v>71.599999999999994</v>
          </cell>
        </row>
        <row r="2351">
          <cell r="A2351" t="str">
            <v>Деятельность по предоставлению прочих персональных услуг</v>
          </cell>
          <cell r="B2351">
            <v>0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28.4</v>
          </cell>
          <cell r="H2351">
            <v>100</v>
          </cell>
          <cell r="I2351">
            <v>71.599999999999994</v>
          </cell>
        </row>
        <row r="2352">
          <cell r="A2352" t="str">
            <v>Организация похорон и предоставление связанных с ними услуг</v>
          </cell>
          <cell r="B2352">
            <v>0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28.4</v>
          </cell>
          <cell r="H2352">
            <v>100</v>
          </cell>
          <cell r="I2352">
            <v>71.599999999999994</v>
          </cell>
        </row>
        <row r="2353">
          <cell r="A2353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2353">
            <v>0.7</v>
          </cell>
          <cell r="C2353">
            <v>0.7</v>
          </cell>
          <cell r="D2353">
            <v>0</v>
          </cell>
          <cell r="E2353">
            <v>0</v>
          </cell>
          <cell r="F2353">
            <v>0</v>
          </cell>
          <cell r="G2353">
            <v>81.3</v>
          </cell>
          <cell r="H2353">
            <v>100.7</v>
          </cell>
          <cell r="I2353">
            <v>18.7</v>
          </cell>
        </row>
        <row r="2354">
          <cell r="A2354" t="str">
            <v>Бытовые услуги населению</v>
          </cell>
          <cell r="B2354">
            <v>2.2000000000000002</v>
          </cell>
          <cell r="C2354">
            <v>2.2000000000000002</v>
          </cell>
          <cell r="D2354">
            <v>2.2000000000000002</v>
          </cell>
          <cell r="E2354">
            <v>2.2000000000000002</v>
          </cell>
          <cell r="F2354">
            <v>100</v>
          </cell>
          <cell r="G2354">
            <v>28.8</v>
          </cell>
          <cell r="H2354">
            <v>100</v>
          </cell>
          <cell r="I2354">
            <v>71.2</v>
          </cell>
        </row>
        <row r="2355">
          <cell r="A2355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2355">
            <v>6.2</v>
          </cell>
          <cell r="C2355">
            <v>6</v>
          </cell>
          <cell r="D2355">
            <v>0.8</v>
          </cell>
          <cell r="E2355">
            <v>0.6</v>
          </cell>
          <cell r="F2355">
            <v>58.6</v>
          </cell>
          <cell r="G2355">
            <v>61.1</v>
          </cell>
          <cell r="H2355">
            <v>105.8</v>
          </cell>
          <cell r="I2355">
            <v>38.9</v>
          </cell>
        </row>
        <row r="2356">
          <cell r="A2356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2356">
            <v>56.4</v>
          </cell>
          <cell r="C2356">
            <v>56.4</v>
          </cell>
          <cell r="D2356">
            <v>8.6</v>
          </cell>
          <cell r="E2356">
            <v>0</v>
          </cell>
          <cell r="F2356">
            <v>100</v>
          </cell>
          <cell r="G2356">
            <v>82.5</v>
          </cell>
          <cell r="H2356">
            <v>209.7</v>
          </cell>
          <cell r="I2356">
            <v>17.5</v>
          </cell>
        </row>
        <row r="2357">
          <cell r="A2357" t="str">
            <v>Жилищно-коммунальное хозяйство</v>
          </cell>
          <cell r="B2357">
            <v>6.5</v>
          </cell>
          <cell r="C2357">
            <v>2.2000000000000002</v>
          </cell>
          <cell r="D2357">
            <v>0.8</v>
          </cell>
          <cell r="E2357">
            <v>0.7</v>
          </cell>
          <cell r="F2357">
            <v>99.7</v>
          </cell>
          <cell r="G2357">
            <v>32.6</v>
          </cell>
          <cell r="H2357">
            <v>106.1</v>
          </cell>
          <cell r="I2357">
            <v>67.400000000000006</v>
          </cell>
        </row>
        <row r="2358">
          <cell r="A2358" t="str">
            <v>Платные услуги населению</v>
          </cell>
          <cell r="B2358">
            <v>19.5</v>
          </cell>
          <cell r="C2358">
            <v>16.8</v>
          </cell>
          <cell r="D2358">
            <v>1.3</v>
          </cell>
          <cell r="E2358">
            <v>0.7</v>
          </cell>
          <cell r="F2358">
            <v>99.8</v>
          </cell>
          <cell r="G2358">
            <v>43.7</v>
          </cell>
          <cell r="H2358">
            <v>122.5</v>
          </cell>
          <cell r="I2358">
            <v>56.3</v>
          </cell>
        </row>
        <row r="2359">
          <cell r="A2359" t="str">
            <v>Промышленное производство (промышленность)</v>
          </cell>
          <cell r="B2359">
            <v>6.2</v>
          </cell>
          <cell r="C2359">
            <v>6</v>
          </cell>
          <cell r="D2359">
            <v>0.8</v>
          </cell>
          <cell r="E2359">
            <v>0.6</v>
          </cell>
          <cell r="F2359">
            <v>58.6</v>
          </cell>
          <cell r="G2359">
            <v>61.1</v>
          </cell>
          <cell r="H2359">
            <v>105.8</v>
          </cell>
          <cell r="I2359">
            <v>38.9</v>
          </cell>
        </row>
        <row r="2360">
          <cell r="A2360" t="str">
            <v>Сельское хозяйство     01.1+01.2+01.3+01.4+01.5</v>
          </cell>
          <cell r="B2360">
            <v>56.6</v>
          </cell>
          <cell r="C2360">
            <v>56.6</v>
          </cell>
          <cell r="D2360">
            <v>8.6999999999999993</v>
          </cell>
          <cell r="E2360">
            <v>0</v>
          </cell>
          <cell r="F2360">
            <v>0</v>
          </cell>
          <cell r="G2360">
            <v>83</v>
          </cell>
          <cell r="H2360">
            <v>210.5</v>
          </cell>
          <cell r="I2360">
            <v>17</v>
          </cell>
        </row>
        <row r="2361">
          <cell r="A2361" t="str">
            <v>Растениеводство          01.1+01.2+01.3</v>
          </cell>
          <cell r="B2361">
            <v>35.700000000000003</v>
          </cell>
          <cell r="C2361">
            <v>35.700000000000003</v>
          </cell>
          <cell r="D2361">
            <v>0</v>
          </cell>
          <cell r="E2361">
            <v>0</v>
          </cell>
          <cell r="F2361">
            <v>0</v>
          </cell>
          <cell r="G2361">
            <v>64.5</v>
          </cell>
          <cell r="H2361">
            <v>155.6</v>
          </cell>
          <cell r="I2361">
            <v>35.5</v>
          </cell>
        </row>
        <row r="2362">
          <cell r="A2362" t="str">
            <v>Деятельность в сфере туризма</v>
          </cell>
          <cell r="B2362">
            <v>0.7</v>
          </cell>
          <cell r="C2362">
            <v>0.7</v>
          </cell>
          <cell r="D2362">
            <v>0</v>
          </cell>
          <cell r="E2362">
            <v>0</v>
          </cell>
          <cell r="F2362">
            <v>0</v>
          </cell>
          <cell r="G2362">
            <v>81.3</v>
          </cell>
          <cell r="H2362">
            <v>100.7</v>
          </cell>
          <cell r="I2362">
            <v>18.7</v>
          </cell>
        </row>
        <row r="2363">
          <cell r="A2363" t="str">
            <v>Курчатов</v>
          </cell>
        </row>
        <row r="2364">
          <cell r="A2364" t="str">
            <v>Всего по обследуемым видам экономической деятельности</v>
          </cell>
          <cell r="B2364">
            <v>4.4000000000000004</v>
          </cell>
          <cell r="C2364">
            <v>4</v>
          </cell>
          <cell r="D2364">
            <v>0.3</v>
          </cell>
          <cell r="E2364">
            <v>0.1</v>
          </cell>
          <cell r="F2364">
            <v>95.7</v>
          </cell>
          <cell r="G2364">
            <v>48.4</v>
          </cell>
          <cell r="H2364">
            <v>104.2</v>
          </cell>
          <cell r="I2364">
            <v>51.6</v>
          </cell>
        </row>
        <row r="2365">
          <cell r="A2365" t="str">
            <v>СЕЛЬСКОЕ, ЛЕСНОЕ ХОЗЯЙСТВО, ОХОТА, РЫБОЛОВСТВО И РЫБОВОДСТВО</v>
          </cell>
          <cell r="B2365">
            <v>6.4</v>
          </cell>
          <cell r="C2365">
            <v>6.4</v>
          </cell>
          <cell r="D2365">
            <v>4.4000000000000004</v>
          </cell>
          <cell r="E2365">
            <v>0.8</v>
          </cell>
          <cell r="F2365">
            <v>91.2</v>
          </cell>
          <cell r="G2365">
            <v>23.9</v>
          </cell>
          <cell r="H2365">
            <v>102.1</v>
          </cell>
          <cell r="I2365">
            <v>76.099999999999994</v>
          </cell>
        </row>
        <row r="2366">
          <cell r="A2366" t="str">
            <v>Растениеводство и животноводство, охота и предоставление соответствующих услуг в этих областях</v>
          </cell>
          <cell r="B2366">
            <v>6.4</v>
          </cell>
          <cell r="C2366">
            <v>6.4</v>
          </cell>
          <cell r="D2366">
            <v>4.4000000000000004</v>
          </cell>
          <cell r="E2366">
            <v>0.8</v>
          </cell>
          <cell r="F2366">
            <v>91.2</v>
          </cell>
          <cell r="G2366">
            <v>23.9</v>
          </cell>
          <cell r="H2366">
            <v>102.1</v>
          </cell>
          <cell r="I2366">
            <v>76.099999999999994</v>
          </cell>
        </row>
        <row r="2367">
          <cell r="A2367" t="str">
            <v>Выращивание однолетних культур</v>
          </cell>
          <cell r="B2367">
            <v>6.4</v>
          </cell>
          <cell r="C2367">
            <v>6.4</v>
          </cell>
          <cell r="D2367">
            <v>4.4000000000000004</v>
          </cell>
          <cell r="E2367">
            <v>0.8</v>
          </cell>
          <cell r="F2367">
            <v>91.2</v>
          </cell>
          <cell r="G2367">
            <v>23.9</v>
          </cell>
          <cell r="H2367">
            <v>102.1</v>
          </cell>
          <cell r="I2367">
            <v>76.099999999999994</v>
          </cell>
        </row>
        <row r="2368">
          <cell r="A2368" t="str">
            <v>Выращивание овощей, бахчевых, корнеплодных и клубнеплодных культур, грибов и трюфелей</v>
          </cell>
          <cell r="B2368">
            <v>6.4</v>
          </cell>
          <cell r="C2368">
            <v>6.4</v>
          </cell>
          <cell r="D2368">
            <v>4.4000000000000004</v>
          </cell>
          <cell r="E2368">
            <v>0.8</v>
          </cell>
          <cell r="F2368">
            <v>91.2</v>
          </cell>
          <cell r="G2368">
            <v>23.9</v>
          </cell>
          <cell r="H2368">
            <v>102.1</v>
          </cell>
          <cell r="I2368">
            <v>76.099999999999994</v>
          </cell>
        </row>
        <row r="2369">
          <cell r="A2369" t="str">
            <v>Выращивание овощей</v>
          </cell>
          <cell r="B2369">
            <v>6.4</v>
          </cell>
          <cell r="C2369">
            <v>6.4</v>
          </cell>
          <cell r="D2369">
            <v>4.4000000000000004</v>
          </cell>
          <cell r="E2369">
            <v>0.8</v>
          </cell>
          <cell r="F2369">
            <v>91.2</v>
          </cell>
          <cell r="G2369">
            <v>23.9</v>
          </cell>
          <cell r="H2369">
            <v>102.1</v>
          </cell>
          <cell r="I2369">
            <v>76.099999999999994</v>
          </cell>
        </row>
        <row r="2370">
          <cell r="A2370" t="str">
            <v>ОБРАБАТЫВАЮЩИЕ ПРОИЗВОДСТВА</v>
          </cell>
          <cell r="B2370">
            <v>8.1999999999999993</v>
          </cell>
          <cell r="C2370">
            <v>6.9</v>
          </cell>
          <cell r="D2370">
            <v>0.5</v>
          </cell>
          <cell r="E2370">
            <v>0.3</v>
          </cell>
          <cell r="F2370">
            <v>100</v>
          </cell>
          <cell r="G2370">
            <v>44.1</v>
          </cell>
          <cell r="H2370">
            <v>108.3</v>
          </cell>
          <cell r="I2370">
            <v>55.9</v>
          </cell>
        </row>
        <row r="2371">
          <cell r="A2371" t="str">
            <v>Производство пищевых продуктов</v>
          </cell>
          <cell r="B2371">
            <v>11.4</v>
          </cell>
          <cell r="C2371">
            <v>11.1</v>
          </cell>
          <cell r="D2371">
            <v>0</v>
          </cell>
          <cell r="E2371">
            <v>0</v>
          </cell>
          <cell r="F2371">
            <v>0</v>
          </cell>
          <cell r="G2371">
            <v>52.1</v>
          </cell>
          <cell r="H2371">
            <v>112.8</v>
          </cell>
          <cell r="I2371">
            <v>47.9</v>
          </cell>
        </row>
        <row r="2372">
          <cell r="A2372" t="str">
            <v>Производство хлебобулочных и мучных кондитерских изделий</v>
          </cell>
          <cell r="B2372">
            <v>11.4</v>
          </cell>
          <cell r="C2372">
            <v>11.1</v>
          </cell>
          <cell r="D2372">
            <v>0</v>
          </cell>
          <cell r="E2372">
            <v>0</v>
          </cell>
          <cell r="F2372">
            <v>0</v>
          </cell>
          <cell r="G2372">
            <v>52.1</v>
          </cell>
          <cell r="H2372">
            <v>112.8</v>
          </cell>
          <cell r="I2372">
            <v>47.9</v>
          </cell>
        </row>
        <row r="2373">
          <cell r="A2373" t="str">
            <v>Производство макаронных изделий кускуса и аналогичных мучных изделий</v>
          </cell>
          <cell r="B2373">
            <v>11.4</v>
          </cell>
          <cell r="C2373">
            <v>11.1</v>
          </cell>
          <cell r="D2373">
            <v>0</v>
          </cell>
          <cell r="E2373">
            <v>0</v>
          </cell>
          <cell r="F2373">
            <v>0</v>
          </cell>
          <cell r="G2373">
            <v>52.1</v>
          </cell>
          <cell r="H2373">
            <v>112.8</v>
          </cell>
          <cell r="I2373">
            <v>47.9</v>
          </cell>
        </row>
        <row r="2374">
          <cell r="A2374" t="str">
            <v>Производство макаронных изделий</v>
          </cell>
          <cell r="B2374">
            <v>11.4</v>
          </cell>
          <cell r="C2374">
            <v>11.1</v>
          </cell>
          <cell r="D2374">
            <v>0</v>
          </cell>
          <cell r="E2374">
            <v>0</v>
          </cell>
          <cell r="F2374">
            <v>0</v>
          </cell>
          <cell r="G2374">
            <v>52.1</v>
          </cell>
          <cell r="H2374">
            <v>112.8</v>
          </cell>
          <cell r="I2374">
            <v>47.9</v>
          </cell>
        </row>
        <row r="2375">
          <cell r="A2375" t="str">
            <v>Производство готовых металлических изделий, кроме машин и оборудования</v>
          </cell>
          <cell r="B2375">
            <v>0.1</v>
          </cell>
          <cell r="C2375">
            <v>0.1</v>
          </cell>
          <cell r="D2375">
            <v>0</v>
          </cell>
          <cell r="E2375">
            <v>0</v>
          </cell>
          <cell r="F2375">
            <v>100</v>
          </cell>
          <cell r="G2375">
            <v>45.4</v>
          </cell>
          <cell r="H2375">
            <v>100</v>
          </cell>
          <cell r="I2375">
            <v>54.6</v>
          </cell>
        </row>
        <row r="2376">
          <cell r="A2376" t="str">
            <v>Производство строительных металлических конструкций и изделий</v>
          </cell>
          <cell r="B2376">
            <v>0.1</v>
          </cell>
          <cell r="C2376">
            <v>0.1</v>
          </cell>
          <cell r="D2376">
            <v>0</v>
          </cell>
          <cell r="E2376">
            <v>0</v>
          </cell>
          <cell r="F2376">
            <v>100</v>
          </cell>
          <cell r="G2376">
            <v>45.4</v>
          </cell>
          <cell r="H2376">
            <v>100</v>
          </cell>
          <cell r="I2376">
            <v>54.6</v>
          </cell>
        </row>
        <row r="2377">
          <cell r="A2377" t="str">
            <v>Производство строительных металлических конструкций, изделий и их частей</v>
          </cell>
          <cell r="B2377">
            <v>0.1</v>
          </cell>
          <cell r="C2377">
            <v>0.1</v>
          </cell>
          <cell r="D2377">
            <v>0</v>
          </cell>
          <cell r="E2377">
            <v>0</v>
          </cell>
          <cell r="F2377">
            <v>100</v>
          </cell>
          <cell r="G2377">
            <v>45.4</v>
          </cell>
          <cell r="H2377">
            <v>100</v>
          </cell>
          <cell r="I2377">
            <v>54.6</v>
          </cell>
        </row>
        <row r="2378">
          <cell r="A2378" t="str">
            <v>Производство машин и оборудования, не включенных в другие группировки</v>
          </cell>
          <cell r="B2378">
            <v>8.3000000000000007</v>
          </cell>
          <cell r="C2378">
            <v>6.9</v>
          </cell>
          <cell r="D2378">
            <v>0.6</v>
          </cell>
          <cell r="E2378">
            <v>0.4</v>
          </cell>
          <cell r="F2378">
            <v>100</v>
          </cell>
          <cell r="G2378">
            <v>43.2</v>
          </cell>
          <cell r="H2378">
            <v>108.4</v>
          </cell>
          <cell r="I2378">
            <v>56.8</v>
          </cell>
        </row>
        <row r="2379">
          <cell r="A2379" t="str">
            <v>Производство прочих машин и оборудования общего назначения</v>
          </cell>
          <cell r="B2379">
            <v>8.3000000000000007</v>
          </cell>
          <cell r="C2379">
            <v>6.9</v>
          </cell>
          <cell r="D2379">
            <v>0.6</v>
          </cell>
          <cell r="E2379">
            <v>0.4</v>
          </cell>
          <cell r="F2379">
            <v>100</v>
          </cell>
          <cell r="G2379">
            <v>43.2</v>
          </cell>
          <cell r="H2379">
            <v>108.4</v>
          </cell>
          <cell r="I2379">
            <v>56.8</v>
          </cell>
        </row>
        <row r="2380">
          <cell r="A2380" t="str">
            <v>Производство прочих машин и оборудования общего назначения, не включенного в другие группировки</v>
          </cell>
          <cell r="B2380">
            <v>8.3000000000000007</v>
          </cell>
          <cell r="C2380">
            <v>6.9</v>
          </cell>
          <cell r="D2380">
            <v>0.6</v>
          </cell>
          <cell r="E2380">
            <v>0.4</v>
          </cell>
          <cell r="F2380">
            <v>100</v>
          </cell>
          <cell r="G2380">
            <v>43.2</v>
          </cell>
          <cell r="H2380">
            <v>108.4</v>
          </cell>
          <cell r="I2380">
            <v>56.8</v>
          </cell>
        </row>
        <row r="2381">
          <cell r="A2381" t="str">
            <v>Производство оборудования для обработки материалов с использованием процессов, включающих изменение температуры, не включенного в другие группировки</v>
          </cell>
          <cell r="B2381">
            <v>8.3000000000000007</v>
          </cell>
          <cell r="C2381">
            <v>6.9</v>
          </cell>
          <cell r="D2381">
            <v>0.6</v>
          </cell>
          <cell r="E2381">
            <v>0.4</v>
          </cell>
          <cell r="F2381">
            <v>100</v>
          </cell>
          <cell r="G2381">
            <v>43.2</v>
          </cell>
          <cell r="H2381">
            <v>108.4</v>
          </cell>
          <cell r="I2381">
            <v>56.8</v>
          </cell>
        </row>
        <row r="2382">
          <cell r="A2382" t="str">
            <v>ОБЕСПЕЧЕНИЕ ЭЛЕКТРИЧЕСКОЙ ЭНЕРГИЕЙ, ГАЗОМ И ПАРОМ; КОНДИЦИОНИРОВАНИЕ ВОЗДУХА</v>
          </cell>
          <cell r="B2382">
            <v>4</v>
          </cell>
          <cell r="C2382">
            <v>4</v>
          </cell>
          <cell r="D2382">
            <v>0.2</v>
          </cell>
          <cell r="E2382">
            <v>0.1</v>
          </cell>
          <cell r="F2382">
            <v>98</v>
          </cell>
          <cell r="G2382">
            <v>48.5</v>
          </cell>
          <cell r="H2382">
            <v>104</v>
          </cell>
          <cell r="I2382">
            <v>51.5</v>
          </cell>
        </row>
        <row r="2383">
          <cell r="A2383" t="str">
            <v>Обеспечение электрической энергией, газом и паром; кондиционирование воздуха</v>
          </cell>
          <cell r="B2383">
            <v>4</v>
          </cell>
          <cell r="C2383">
            <v>4</v>
          </cell>
          <cell r="D2383">
            <v>0.2</v>
          </cell>
          <cell r="E2383">
            <v>0.1</v>
          </cell>
          <cell r="F2383">
            <v>98</v>
          </cell>
          <cell r="G2383">
            <v>48.5</v>
          </cell>
          <cell r="H2383">
            <v>104</v>
          </cell>
          <cell r="I2383">
            <v>51.5</v>
          </cell>
        </row>
        <row r="2384">
          <cell r="A2384" t="str">
            <v>Производство, передача и распределение электроэнергии</v>
          </cell>
          <cell r="B2384">
            <v>4</v>
          </cell>
          <cell r="C2384">
            <v>4</v>
          </cell>
          <cell r="D2384">
            <v>0.2</v>
          </cell>
          <cell r="E2384">
            <v>0.1</v>
          </cell>
          <cell r="F2384">
            <v>98</v>
          </cell>
          <cell r="G2384">
            <v>48.5</v>
          </cell>
          <cell r="H2384">
            <v>104</v>
          </cell>
          <cell r="I2384">
            <v>51.5</v>
          </cell>
        </row>
        <row r="2385">
          <cell r="A2385" t="str">
            <v>Производство электроэнергии</v>
          </cell>
          <cell r="B2385">
            <v>4</v>
          </cell>
          <cell r="C2385">
            <v>4</v>
          </cell>
          <cell r="D2385">
            <v>0.2</v>
          </cell>
          <cell r="E2385">
            <v>0.1</v>
          </cell>
          <cell r="F2385">
            <v>98</v>
          </cell>
          <cell r="G2385">
            <v>48.5</v>
          </cell>
          <cell r="H2385">
            <v>104</v>
          </cell>
          <cell r="I2385">
            <v>51.5</v>
          </cell>
        </row>
        <row r="2386">
          <cell r="A2386" t="str">
            <v>Производство электроэнергии атомными электростанциями, в том числе деятельность по обеспечению работоспособности электростанций</v>
          </cell>
          <cell r="B2386">
            <v>4</v>
          </cell>
          <cell r="C2386">
            <v>4</v>
          </cell>
          <cell r="D2386">
            <v>0.2</v>
          </cell>
          <cell r="E2386">
            <v>0.1</v>
          </cell>
          <cell r="F2386">
            <v>98</v>
          </cell>
          <cell r="G2386">
            <v>48.5</v>
          </cell>
          <cell r="H2386">
            <v>104</v>
          </cell>
          <cell r="I2386">
            <v>51.5</v>
          </cell>
        </row>
        <row r="2387">
          <cell r="A2387" t="str">
            <v>Производство, передача и распределение пара и горячей воды; кондиционирование воздуха</v>
          </cell>
          <cell r="B2387">
            <v>2.1</v>
          </cell>
          <cell r="C2387">
            <v>2.1</v>
          </cell>
          <cell r="D2387">
            <v>0.1</v>
          </cell>
          <cell r="E2387">
            <v>0</v>
          </cell>
          <cell r="F2387">
            <v>100</v>
          </cell>
          <cell r="G2387">
            <v>41.6</v>
          </cell>
          <cell r="H2387">
            <v>102</v>
          </cell>
          <cell r="I2387">
            <v>58.4</v>
          </cell>
        </row>
        <row r="2388">
          <cell r="A2388" t="str">
            <v>Производство, передача и распределение пара и горячей воды; кондиционирование воздуха</v>
          </cell>
          <cell r="B2388">
            <v>2.1</v>
          </cell>
          <cell r="C2388">
            <v>2.1</v>
          </cell>
          <cell r="D2388">
            <v>0.1</v>
          </cell>
          <cell r="E2388">
            <v>0</v>
          </cell>
          <cell r="F2388">
            <v>100</v>
          </cell>
          <cell r="G2388">
            <v>41.6</v>
          </cell>
          <cell r="H2388">
            <v>102</v>
          </cell>
          <cell r="I2388">
            <v>58.4</v>
          </cell>
        </row>
        <row r="2389">
          <cell r="A2389" t="str">
            <v>Распределение пара и горячей воды (тепловой энергии)</v>
          </cell>
          <cell r="B2389">
            <v>2.1</v>
          </cell>
          <cell r="C2389">
            <v>2.1</v>
          </cell>
          <cell r="D2389">
            <v>0.1</v>
          </cell>
          <cell r="E2389">
            <v>0</v>
          </cell>
          <cell r="F2389">
            <v>100</v>
          </cell>
          <cell r="G2389">
            <v>41.6</v>
          </cell>
          <cell r="H2389">
            <v>102</v>
          </cell>
          <cell r="I2389">
            <v>58.4</v>
          </cell>
        </row>
        <row r="2390">
          <cell r="A2390" t="str">
            <v>ВОДОСНАБЖЕНИЕ; ВОДООТВЕДЕНИЕ, ОРГАНИЗАЦИЯ СБОРА И УТИЛИЗАЦИИ ОТХОДОВ, ДЕЯТЕЛЬНОСТЬ ПО ЛИКВИДАЦИИ ЗАГРЯЗНЕНИЙ</v>
          </cell>
          <cell r="B2390">
            <v>22.4</v>
          </cell>
          <cell r="C2390">
            <v>0</v>
          </cell>
          <cell r="D2390">
            <v>19.399999999999999</v>
          </cell>
          <cell r="E2390">
            <v>1</v>
          </cell>
          <cell r="F2390">
            <v>11.1</v>
          </cell>
          <cell r="G2390">
            <v>68.3</v>
          </cell>
          <cell r="H2390">
            <v>104</v>
          </cell>
          <cell r="I2390">
            <v>31.7</v>
          </cell>
        </row>
        <row r="2391">
          <cell r="A2391" t="str">
            <v>Предоставление услуг в области ликвидации последствий загрязнений и прочих услуг, связанных с удалением отходов</v>
          </cell>
          <cell r="B2391">
            <v>22.4</v>
          </cell>
          <cell r="C2391">
            <v>0</v>
          </cell>
          <cell r="D2391">
            <v>19.399999999999999</v>
          </cell>
          <cell r="E2391">
            <v>1</v>
          </cell>
          <cell r="F2391">
            <v>11.1</v>
          </cell>
          <cell r="G2391">
            <v>68.3</v>
          </cell>
          <cell r="H2391">
            <v>104</v>
          </cell>
          <cell r="I2391">
            <v>31.7</v>
          </cell>
        </row>
        <row r="2392">
          <cell r="A2392" t="str">
            <v>Предоставление услуг в области ликвидации последствий загрязнений и прочих услуг, связанных с удалением отходов</v>
          </cell>
          <cell r="B2392">
            <v>22.4</v>
          </cell>
          <cell r="C2392">
            <v>0</v>
          </cell>
          <cell r="D2392">
            <v>19.399999999999999</v>
          </cell>
          <cell r="E2392">
            <v>1</v>
          </cell>
          <cell r="F2392">
            <v>11.1</v>
          </cell>
          <cell r="G2392">
            <v>68.3</v>
          </cell>
          <cell r="H2392">
            <v>104</v>
          </cell>
          <cell r="I2392">
            <v>31.7</v>
          </cell>
        </row>
        <row r="2393">
          <cell r="A2393" t="str">
            <v>Предоставление услуг в области ликвидации последствий загрязнений и прочих услуг, связанных с удалением отходов</v>
          </cell>
          <cell r="B2393">
            <v>22.4</v>
          </cell>
          <cell r="C2393">
            <v>0</v>
          </cell>
          <cell r="D2393">
            <v>19.399999999999999</v>
          </cell>
          <cell r="E2393">
            <v>1</v>
          </cell>
          <cell r="F2393">
            <v>11.1</v>
          </cell>
          <cell r="G2393">
            <v>68.3</v>
          </cell>
          <cell r="H2393">
            <v>104</v>
          </cell>
          <cell r="I2393">
            <v>31.7</v>
          </cell>
        </row>
        <row r="2394">
          <cell r="A2394" t="str">
            <v>СТРОИТЕЛЬСТВО</v>
          </cell>
          <cell r="B2394">
            <v>28.1</v>
          </cell>
          <cell r="C2394">
            <v>5.0999999999999996</v>
          </cell>
          <cell r="D2394">
            <v>6.3</v>
          </cell>
          <cell r="E2394">
            <v>5.6</v>
          </cell>
          <cell r="F2394">
            <v>93</v>
          </cell>
          <cell r="G2394">
            <v>25.1</v>
          </cell>
          <cell r="H2394">
            <v>130.30000000000001</v>
          </cell>
          <cell r="I2394">
            <v>74.900000000000006</v>
          </cell>
        </row>
        <row r="2395">
          <cell r="A2395" t="str">
            <v>Строительство зданий</v>
          </cell>
          <cell r="B2395">
            <v>33.700000000000003</v>
          </cell>
          <cell r="C2395">
            <v>14</v>
          </cell>
          <cell r="D2395">
            <v>4.8</v>
          </cell>
          <cell r="E2395">
            <v>3.2</v>
          </cell>
          <cell r="F2395">
            <v>100</v>
          </cell>
          <cell r="G2395">
            <v>32.1</v>
          </cell>
          <cell r="H2395">
            <v>143.5</v>
          </cell>
          <cell r="I2395">
            <v>67.900000000000006</v>
          </cell>
        </row>
        <row r="2396">
          <cell r="A2396" t="str">
            <v>Строительство жилых и нежилых зданий</v>
          </cell>
          <cell r="B2396">
            <v>33.700000000000003</v>
          </cell>
          <cell r="C2396">
            <v>14</v>
          </cell>
          <cell r="D2396">
            <v>4.8</v>
          </cell>
          <cell r="E2396">
            <v>3.2</v>
          </cell>
          <cell r="F2396">
            <v>100</v>
          </cell>
          <cell r="G2396">
            <v>32.1</v>
          </cell>
          <cell r="H2396">
            <v>143.5</v>
          </cell>
          <cell r="I2396">
            <v>67.900000000000006</v>
          </cell>
        </row>
        <row r="2397">
          <cell r="A2397" t="str">
            <v>Строительство жилых и нежилых зданий</v>
          </cell>
          <cell r="B2397">
            <v>33.700000000000003</v>
          </cell>
          <cell r="C2397">
            <v>14</v>
          </cell>
          <cell r="D2397">
            <v>4.8</v>
          </cell>
          <cell r="E2397">
            <v>3.2</v>
          </cell>
          <cell r="F2397">
            <v>100</v>
          </cell>
          <cell r="G2397">
            <v>32.1</v>
          </cell>
          <cell r="H2397">
            <v>143.5</v>
          </cell>
          <cell r="I2397">
            <v>67.900000000000006</v>
          </cell>
        </row>
        <row r="2398">
          <cell r="A2398" t="str">
            <v>Строительство инженерных сооружений</v>
          </cell>
          <cell r="B2398">
            <v>1.8</v>
          </cell>
          <cell r="C2398">
            <v>1.8</v>
          </cell>
          <cell r="D2398">
            <v>5.7</v>
          </cell>
          <cell r="E2398">
            <v>5</v>
          </cell>
          <cell r="F2398">
            <v>90.3</v>
          </cell>
          <cell r="G2398">
            <v>25.7</v>
          </cell>
          <cell r="H2398">
            <v>96</v>
          </cell>
          <cell r="I2398">
            <v>74.3</v>
          </cell>
        </row>
        <row r="2399">
          <cell r="A2399" t="str">
            <v>Строительство инженерных коммуникаций</v>
          </cell>
          <cell r="B2399">
            <v>1.8</v>
          </cell>
          <cell r="C2399">
            <v>1.8</v>
          </cell>
          <cell r="D2399">
            <v>5.7</v>
          </cell>
          <cell r="E2399">
            <v>5</v>
          </cell>
          <cell r="F2399">
            <v>90.3</v>
          </cell>
          <cell r="G2399">
            <v>25.7</v>
          </cell>
          <cell r="H2399">
            <v>96</v>
          </cell>
          <cell r="I2399">
            <v>74.3</v>
          </cell>
        </row>
        <row r="2400">
          <cell r="A2400" t="str">
            <v>Строительство коммунальных объектов для обеспечения электроэнергией и телекоммуникациями</v>
          </cell>
          <cell r="B2400">
            <v>1.8</v>
          </cell>
          <cell r="C2400">
            <v>1.8</v>
          </cell>
          <cell r="D2400">
            <v>5.7</v>
          </cell>
          <cell r="E2400">
            <v>5</v>
          </cell>
          <cell r="F2400">
            <v>90.3</v>
          </cell>
          <cell r="G2400">
            <v>25.7</v>
          </cell>
          <cell r="H2400">
            <v>96</v>
          </cell>
          <cell r="I2400">
            <v>74.3</v>
          </cell>
        </row>
        <row r="2401">
          <cell r="A2401" t="str">
            <v>Строительство электростанций</v>
          </cell>
          <cell r="B2401">
            <v>1.8</v>
          </cell>
          <cell r="C2401">
            <v>1.8</v>
          </cell>
          <cell r="D2401">
            <v>5.7</v>
          </cell>
          <cell r="E2401">
            <v>5</v>
          </cell>
          <cell r="F2401">
            <v>90.3</v>
          </cell>
          <cell r="G2401">
            <v>25.7</v>
          </cell>
          <cell r="H2401">
            <v>96</v>
          </cell>
          <cell r="I2401">
            <v>74.3</v>
          </cell>
        </row>
        <row r="2402">
          <cell r="A2402" t="str">
            <v>Работы строительные специализированные</v>
          </cell>
          <cell r="B2402">
            <v>37.1</v>
          </cell>
          <cell r="C2402">
            <v>0.6</v>
          </cell>
          <cell r="D2402">
            <v>7.8</v>
          </cell>
          <cell r="E2402">
            <v>7.7</v>
          </cell>
          <cell r="F2402">
            <v>92.3</v>
          </cell>
          <cell r="G2402">
            <v>20</v>
          </cell>
          <cell r="H2402">
            <v>146.5</v>
          </cell>
          <cell r="I2402">
            <v>80</v>
          </cell>
        </row>
        <row r="2403">
          <cell r="A2403" t="str">
            <v>Производство электромонтажных, санитарно-технических и прочих строительно-монтажных работ</v>
          </cell>
          <cell r="B2403">
            <v>2</v>
          </cell>
          <cell r="C2403">
            <v>1</v>
          </cell>
          <cell r="D2403">
            <v>1</v>
          </cell>
          <cell r="E2403">
            <v>0.8</v>
          </cell>
          <cell r="F2403">
            <v>100</v>
          </cell>
          <cell r="G2403">
            <v>23.3</v>
          </cell>
          <cell r="H2403">
            <v>101</v>
          </cell>
          <cell r="I2403">
            <v>76.7</v>
          </cell>
        </row>
        <row r="2404">
          <cell r="A2404" t="str">
            <v>Производство электромонтажных работ</v>
          </cell>
          <cell r="B2404">
            <v>2</v>
          </cell>
          <cell r="C2404">
            <v>1</v>
          </cell>
          <cell r="D2404">
            <v>1</v>
          </cell>
          <cell r="E2404">
            <v>0.8</v>
          </cell>
          <cell r="F2404">
            <v>100</v>
          </cell>
          <cell r="G2404">
            <v>23.3</v>
          </cell>
          <cell r="H2404">
            <v>101</v>
          </cell>
          <cell r="I2404">
            <v>76.7</v>
          </cell>
        </row>
        <row r="2405">
          <cell r="A2405" t="str">
            <v>Работы строительные специализированные прочие</v>
          </cell>
          <cell r="B2405">
            <v>85.5</v>
          </cell>
          <cell r="C2405">
            <v>0</v>
          </cell>
          <cell r="D2405">
            <v>43.8</v>
          </cell>
          <cell r="E2405">
            <v>43.8</v>
          </cell>
          <cell r="F2405">
            <v>91.5</v>
          </cell>
          <cell r="G2405">
            <v>15.5</v>
          </cell>
          <cell r="H2405">
            <v>386.9</v>
          </cell>
          <cell r="I2405">
            <v>84.5</v>
          </cell>
        </row>
        <row r="2406">
          <cell r="A2406" t="str">
            <v>Работы строительные специализированные прочие, не включенные в другие группировки</v>
          </cell>
          <cell r="B2406">
            <v>85.5</v>
          </cell>
          <cell r="C2406">
            <v>0</v>
          </cell>
          <cell r="D2406">
            <v>43.8</v>
          </cell>
          <cell r="E2406">
            <v>43.8</v>
          </cell>
          <cell r="F2406">
            <v>91.5</v>
          </cell>
          <cell r="G2406">
            <v>15.5</v>
          </cell>
          <cell r="H2406">
            <v>386.9</v>
          </cell>
          <cell r="I2406">
            <v>84.5</v>
          </cell>
        </row>
        <row r="2407">
          <cell r="A2407" t="str">
            <v>Работы по сборке и монтажу сборных конструкций</v>
          </cell>
          <cell r="B2407">
            <v>100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  <cell r="G2407">
            <v>13.9</v>
          </cell>
          <cell r="H2407">
            <v>0</v>
          </cell>
          <cell r="I2407">
            <v>86.1</v>
          </cell>
        </row>
        <row r="2408">
          <cell r="A2408" t="str">
            <v>Работы строительные специализированные, не включенные в другие группировки</v>
          </cell>
          <cell r="B2408">
            <v>12</v>
          </cell>
          <cell r="C2408">
            <v>0</v>
          </cell>
          <cell r="D2408">
            <v>43.8</v>
          </cell>
          <cell r="E2408">
            <v>43.8</v>
          </cell>
          <cell r="F2408">
            <v>91.5</v>
          </cell>
          <cell r="G2408">
            <v>24</v>
          </cell>
          <cell r="H2408">
            <v>63.9</v>
          </cell>
          <cell r="I2408">
            <v>76</v>
          </cell>
        </row>
        <row r="2409">
          <cell r="A2409" t="str">
            <v>ТОРГОВЛЯ ОПТОВАЯ И РОЗНИЧНАЯ; РЕМОНТ АВТОТРАНСПОРТНЫХ СРЕДСТВ И МОТОЦИКЛОВ</v>
          </cell>
          <cell r="B2409">
            <v>4</v>
          </cell>
          <cell r="C2409">
            <v>3.8</v>
          </cell>
          <cell r="D2409">
            <v>0.7</v>
          </cell>
          <cell r="E2409">
            <v>0.7</v>
          </cell>
          <cell r="F2409">
            <v>90.4</v>
          </cell>
          <cell r="G2409">
            <v>83.2</v>
          </cell>
          <cell r="H2409">
            <v>103.4</v>
          </cell>
          <cell r="I2409">
            <v>16.8</v>
          </cell>
        </row>
        <row r="2410">
          <cell r="A2410" t="str">
            <v>Торговля розничная, кроме торговли автотранспортными средствами и мотоциклами</v>
          </cell>
          <cell r="B2410">
            <v>4</v>
          </cell>
          <cell r="C2410">
            <v>3.8</v>
          </cell>
          <cell r="D2410">
            <v>0.7</v>
          </cell>
          <cell r="E2410">
            <v>0.7</v>
          </cell>
          <cell r="F2410">
            <v>90.4</v>
          </cell>
          <cell r="G2410">
            <v>83.2</v>
          </cell>
          <cell r="H2410">
            <v>103.4</v>
          </cell>
          <cell r="I2410">
            <v>16.8</v>
          </cell>
        </row>
        <row r="2411">
          <cell r="A2411" t="str">
            <v>Торговля розничная в неспециализированных магазинах</v>
          </cell>
          <cell r="B2411">
            <v>4.0999999999999996</v>
          </cell>
          <cell r="C2411">
            <v>3.9</v>
          </cell>
          <cell r="D2411">
            <v>0.8</v>
          </cell>
          <cell r="E2411">
            <v>0.7</v>
          </cell>
          <cell r="F2411">
            <v>90.4</v>
          </cell>
          <cell r="G2411">
            <v>83.6</v>
          </cell>
          <cell r="H2411">
            <v>103.5</v>
          </cell>
          <cell r="I2411">
            <v>16.399999999999999</v>
          </cell>
        </row>
        <row r="2412">
          <cell r="A2412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2412">
            <v>4.0999999999999996</v>
          </cell>
          <cell r="C2412">
            <v>3.9</v>
          </cell>
          <cell r="D2412">
            <v>0.8</v>
          </cell>
          <cell r="E2412">
            <v>0.7</v>
          </cell>
          <cell r="F2412">
            <v>90.4</v>
          </cell>
          <cell r="G2412">
            <v>84</v>
          </cell>
          <cell r="H2412">
            <v>103.5</v>
          </cell>
          <cell r="I2412">
            <v>16</v>
          </cell>
        </row>
        <row r="2413">
          <cell r="A2413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2413">
            <v>4.0999999999999996</v>
          </cell>
          <cell r="C2413">
            <v>3.9</v>
          </cell>
          <cell r="D2413">
            <v>0.8</v>
          </cell>
          <cell r="E2413">
            <v>0.7</v>
          </cell>
          <cell r="F2413">
            <v>90.4</v>
          </cell>
          <cell r="G2413">
            <v>84</v>
          </cell>
          <cell r="H2413">
            <v>103.5</v>
          </cell>
          <cell r="I2413">
            <v>16</v>
          </cell>
        </row>
        <row r="2414">
          <cell r="A2414" t="str">
            <v>Торговля розничная прочая в неспециализированных магазинах</v>
          </cell>
          <cell r="B2414">
            <v>1.8</v>
          </cell>
          <cell r="C2414">
            <v>1.8</v>
          </cell>
          <cell r="D2414">
            <v>0</v>
          </cell>
          <cell r="E2414">
            <v>0</v>
          </cell>
          <cell r="F2414">
            <v>0</v>
          </cell>
          <cell r="G2414">
            <v>46.5</v>
          </cell>
          <cell r="H2414">
            <v>101.9</v>
          </cell>
          <cell r="I2414">
            <v>53.5</v>
          </cell>
        </row>
        <row r="2415">
          <cell r="A2415" t="str">
            <v>Торговля розничная моторным топливом в специализированных магазинах</v>
          </cell>
          <cell r="B2415">
            <v>0.6</v>
          </cell>
          <cell r="C2415">
            <v>0.6</v>
          </cell>
          <cell r="D2415">
            <v>0.3</v>
          </cell>
          <cell r="E2415">
            <v>0.3</v>
          </cell>
          <cell r="F2415">
            <v>100</v>
          </cell>
          <cell r="G2415">
            <v>71.099999999999994</v>
          </cell>
          <cell r="H2415">
            <v>100.3</v>
          </cell>
          <cell r="I2415">
            <v>28.9</v>
          </cell>
        </row>
        <row r="2416">
          <cell r="A2416" t="str">
            <v>Торговля розничная моторным топливом в специализированных магазинах</v>
          </cell>
          <cell r="B2416">
            <v>0.6</v>
          </cell>
          <cell r="C2416">
            <v>0.6</v>
          </cell>
          <cell r="D2416">
            <v>0.3</v>
          </cell>
          <cell r="E2416">
            <v>0.3</v>
          </cell>
          <cell r="F2416">
            <v>100</v>
          </cell>
          <cell r="G2416">
            <v>71.099999999999994</v>
          </cell>
          <cell r="H2416">
            <v>100.3</v>
          </cell>
          <cell r="I2416">
            <v>28.9</v>
          </cell>
        </row>
        <row r="2417">
          <cell r="A2417" t="str">
            <v>Торговля розничная информационным и коммуникационным оборудованием в специализированных магазинах</v>
          </cell>
          <cell r="B2417">
            <v>0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  <cell r="G2417">
            <v>14.8</v>
          </cell>
          <cell r="H2417">
            <v>100</v>
          </cell>
          <cell r="I2417">
            <v>85.2</v>
          </cell>
        </row>
        <row r="2418">
          <cell r="A2418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2418">
            <v>0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  <cell r="G2418">
            <v>14.8</v>
          </cell>
          <cell r="H2418">
            <v>100</v>
          </cell>
          <cell r="I2418">
            <v>85.2</v>
          </cell>
        </row>
        <row r="2419">
          <cell r="A2419" t="str">
            <v>Торговля розничная прочими бытовыми изделиями в специализированных магазинах</v>
          </cell>
          <cell r="B2419">
            <v>0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  <cell r="G2419">
            <v>77.099999999999994</v>
          </cell>
          <cell r="H2419">
            <v>100</v>
          </cell>
          <cell r="I2419">
            <v>22.9</v>
          </cell>
        </row>
        <row r="2420">
          <cell r="A2420" t="str">
            <v>Торговля розничная бытовыми электротоварами в специализированных магазинах</v>
          </cell>
          <cell r="B2420">
            <v>0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  <cell r="G2420">
            <v>77.099999999999994</v>
          </cell>
          <cell r="H2420">
            <v>100</v>
          </cell>
          <cell r="I2420">
            <v>22.9</v>
          </cell>
        </row>
        <row r="2421">
          <cell r="A2421" t="str">
            <v>ТРАНСПОРТИРОВКА И ХРАНЕНИЕ</v>
          </cell>
          <cell r="B2421">
            <v>6.3</v>
          </cell>
          <cell r="C2421">
            <v>6.3</v>
          </cell>
          <cell r="D2421">
            <v>0</v>
          </cell>
          <cell r="E2421">
            <v>0</v>
          </cell>
          <cell r="F2421">
            <v>0</v>
          </cell>
          <cell r="G2421">
            <v>42.7</v>
          </cell>
          <cell r="H2421">
            <v>106.7</v>
          </cell>
          <cell r="I2421">
            <v>57.3</v>
          </cell>
        </row>
        <row r="2422">
          <cell r="A2422" t="str">
            <v>Деятельность сухопутного и трубопроводного транспорта</v>
          </cell>
          <cell r="B2422">
            <v>6.3</v>
          </cell>
          <cell r="C2422">
            <v>6.3</v>
          </cell>
          <cell r="D2422">
            <v>0</v>
          </cell>
          <cell r="E2422">
            <v>0</v>
          </cell>
          <cell r="F2422">
            <v>0</v>
          </cell>
          <cell r="G2422">
            <v>42.7</v>
          </cell>
          <cell r="H2422">
            <v>106.7</v>
          </cell>
          <cell r="I2422">
            <v>57.3</v>
          </cell>
        </row>
        <row r="2423">
          <cell r="A2423" t="str">
            <v>Деятельность прочего сухопутного пассажирского транспорта</v>
          </cell>
          <cell r="B2423">
            <v>6.3</v>
          </cell>
          <cell r="C2423">
            <v>6.3</v>
          </cell>
          <cell r="D2423">
            <v>0</v>
          </cell>
          <cell r="E2423">
            <v>0</v>
          </cell>
          <cell r="F2423">
            <v>0</v>
          </cell>
          <cell r="G2423">
            <v>42.7</v>
          </cell>
          <cell r="H2423">
            <v>106.7</v>
          </cell>
          <cell r="I2423">
            <v>57.3</v>
          </cell>
        </row>
        <row r="2424">
          <cell r="A2424" t="str">
            <v>Деятельность сухопутного пассажирского транспорта: внутригородские и пригородные перевозки пассажиров</v>
          </cell>
          <cell r="B2424">
            <v>6.3</v>
          </cell>
          <cell r="C2424">
            <v>6.3</v>
          </cell>
          <cell r="D2424">
            <v>0</v>
          </cell>
          <cell r="E2424">
            <v>0</v>
          </cell>
          <cell r="F2424">
            <v>0</v>
          </cell>
          <cell r="G2424">
            <v>42.7</v>
          </cell>
          <cell r="H2424">
            <v>106.7</v>
          </cell>
          <cell r="I2424">
            <v>57.3</v>
          </cell>
        </row>
        <row r="2425">
          <cell r="A2425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2425">
            <v>6.3</v>
          </cell>
          <cell r="C2425">
            <v>6.3</v>
          </cell>
          <cell r="D2425">
            <v>0</v>
          </cell>
          <cell r="E2425">
            <v>0</v>
          </cell>
          <cell r="F2425">
            <v>0</v>
          </cell>
          <cell r="G2425">
            <v>42.7</v>
          </cell>
          <cell r="H2425">
            <v>106.7</v>
          </cell>
          <cell r="I2425">
            <v>57.3</v>
          </cell>
        </row>
        <row r="2426">
          <cell r="A2426" t="str">
            <v>Деятельность автобусного транспорта по регулярным внутригородским и пригородным пассажирским перевозкам</v>
          </cell>
          <cell r="B2426">
            <v>6.3</v>
          </cell>
          <cell r="C2426">
            <v>6.3</v>
          </cell>
          <cell r="D2426">
            <v>0</v>
          </cell>
          <cell r="E2426">
            <v>0</v>
          </cell>
          <cell r="F2426">
            <v>0</v>
          </cell>
          <cell r="G2426">
            <v>42.7</v>
          </cell>
          <cell r="H2426">
            <v>106.7</v>
          </cell>
          <cell r="I2426">
            <v>57.3</v>
          </cell>
        </row>
        <row r="2427">
          <cell r="A2427" t="str">
            <v>ДЕЯТЕЛЬНОСТЬ ГОСТИНИЦ И ПРЕДПРИЯТИЙ ОБЩЕСТВЕННОГО ПИТАНИЯ</v>
          </cell>
          <cell r="B2427">
            <v>16</v>
          </cell>
          <cell r="C2427">
            <v>2.4</v>
          </cell>
          <cell r="D2427">
            <v>1.2</v>
          </cell>
          <cell r="E2427">
            <v>0</v>
          </cell>
          <cell r="F2427">
            <v>0</v>
          </cell>
          <cell r="G2427">
            <v>50.1</v>
          </cell>
          <cell r="H2427">
            <v>117.6</v>
          </cell>
          <cell r="I2427">
            <v>49.9</v>
          </cell>
        </row>
        <row r="2428">
          <cell r="A2428" t="str">
            <v>Деятельность по предоставлению продуктов питания и напитков</v>
          </cell>
          <cell r="B2428">
            <v>16</v>
          </cell>
          <cell r="C2428">
            <v>2.4</v>
          </cell>
          <cell r="D2428">
            <v>1.2</v>
          </cell>
          <cell r="E2428">
            <v>0</v>
          </cell>
          <cell r="F2428">
            <v>0</v>
          </cell>
          <cell r="G2428">
            <v>50.1</v>
          </cell>
          <cell r="H2428">
            <v>117.6</v>
          </cell>
          <cell r="I2428">
            <v>49.9</v>
          </cell>
        </row>
        <row r="2429">
          <cell r="A2429" t="str">
            <v>Деятельность ресторанов и услуги по доставке продуктов питания</v>
          </cell>
          <cell r="B2429">
            <v>0</v>
          </cell>
          <cell r="C2429">
            <v>0</v>
          </cell>
          <cell r="D2429">
            <v>12</v>
          </cell>
          <cell r="E2429">
            <v>0</v>
          </cell>
          <cell r="F2429">
            <v>0</v>
          </cell>
          <cell r="G2429">
            <v>31.4</v>
          </cell>
          <cell r="H2429">
            <v>88</v>
          </cell>
          <cell r="I2429">
            <v>68.599999999999994</v>
          </cell>
        </row>
        <row r="2430">
          <cell r="A2430" t="str">
            <v>Деятельность ресторанов и услуги по доставке продуктов питания</v>
          </cell>
          <cell r="B2430">
            <v>0</v>
          </cell>
          <cell r="C2430">
            <v>0</v>
          </cell>
          <cell r="D2430">
            <v>12</v>
          </cell>
          <cell r="E2430">
            <v>0</v>
          </cell>
          <cell r="F2430">
            <v>0</v>
          </cell>
          <cell r="G2430">
            <v>31.4</v>
          </cell>
          <cell r="H2430">
            <v>88</v>
          </cell>
          <cell r="I2430">
            <v>68.599999999999994</v>
          </cell>
        </row>
        <row r="2431">
          <cell r="A2431" t="str">
            <v>Деятельность ресторанов и кафе с полным ресторанным обслуживанием, кафетериев, ресторанов быстрого питания и самообслуживания</v>
          </cell>
          <cell r="B2431">
            <v>0</v>
          </cell>
          <cell r="C2431">
            <v>0</v>
          </cell>
          <cell r="D2431">
            <v>12</v>
          </cell>
          <cell r="E2431">
            <v>0</v>
          </cell>
          <cell r="F2431">
            <v>0</v>
          </cell>
          <cell r="G2431">
            <v>31.4</v>
          </cell>
          <cell r="H2431">
            <v>88</v>
          </cell>
          <cell r="I2431">
            <v>68.599999999999994</v>
          </cell>
        </row>
        <row r="2432">
          <cell r="A2432" t="str">
            <v>Деятельность предприятий общественного питания по обслуживанию торжественных мероприятий и прочим видам организации питания</v>
          </cell>
          <cell r="B2432">
            <v>16.100000000000001</v>
          </cell>
          <cell r="C2432">
            <v>2.4</v>
          </cell>
          <cell r="D2432">
            <v>1.1000000000000001</v>
          </cell>
          <cell r="E2432">
            <v>0</v>
          </cell>
          <cell r="F2432">
            <v>0</v>
          </cell>
          <cell r="G2432">
            <v>50.3</v>
          </cell>
          <cell r="H2432">
            <v>117.9</v>
          </cell>
          <cell r="I2432">
            <v>49.7</v>
          </cell>
        </row>
        <row r="2433">
          <cell r="A2433" t="str">
            <v>Деятельность предприятий общественного питания по прочим видам организации питания</v>
          </cell>
          <cell r="B2433">
            <v>16.100000000000001</v>
          </cell>
          <cell r="C2433">
            <v>2.4</v>
          </cell>
          <cell r="D2433">
            <v>1.1000000000000001</v>
          </cell>
          <cell r="E2433">
            <v>0</v>
          </cell>
          <cell r="F2433">
            <v>0</v>
          </cell>
          <cell r="G2433">
            <v>50.3</v>
          </cell>
          <cell r="H2433">
            <v>117.9</v>
          </cell>
          <cell r="I2433">
            <v>49.7</v>
          </cell>
        </row>
        <row r="2434">
          <cell r="A2434" t="str">
            <v>Деятельность столовых и буфетов при предприятиях и учреждениях</v>
          </cell>
          <cell r="B2434">
            <v>16.100000000000001</v>
          </cell>
          <cell r="C2434">
            <v>2.4</v>
          </cell>
          <cell r="D2434">
            <v>1.1000000000000001</v>
          </cell>
          <cell r="E2434">
            <v>0</v>
          </cell>
          <cell r="F2434">
            <v>0</v>
          </cell>
          <cell r="G2434">
            <v>50.3</v>
          </cell>
          <cell r="H2434">
            <v>117.9</v>
          </cell>
          <cell r="I2434">
            <v>49.7</v>
          </cell>
        </row>
        <row r="2435">
          <cell r="A2435" t="str">
            <v>ДЕЯТЕЛЬНОСТЬ ФИНАНСОВАЯ И СТРАХОВАЯ</v>
          </cell>
          <cell r="B2435">
            <v>9.9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  <cell r="G2435">
            <v>78.599999999999994</v>
          </cell>
          <cell r="H2435">
            <v>111</v>
          </cell>
          <cell r="I2435">
            <v>21.4</v>
          </cell>
        </row>
        <row r="2436">
          <cell r="A2436" t="str">
            <v>Деятельность по предоставлению финансовых услуг, кроме услуг по страхованию и пенсионному обеспечению</v>
          </cell>
          <cell r="B2436">
            <v>9.9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78.599999999999994</v>
          </cell>
          <cell r="H2436">
            <v>111</v>
          </cell>
          <cell r="I2436">
            <v>21.4</v>
          </cell>
        </row>
        <row r="2437">
          <cell r="A2437" t="str">
            <v>Денежное посредничество</v>
          </cell>
          <cell r="B2437">
            <v>31.6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  <cell r="G2437">
            <v>51.4</v>
          </cell>
          <cell r="H2437">
            <v>146.1</v>
          </cell>
          <cell r="I2437">
            <v>48.6</v>
          </cell>
        </row>
        <row r="2438">
          <cell r="A2438" t="str">
            <v>Денежное посредничество прочее</v>
          </cell>
          <cell r="B2438">
            <v>31.6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51.4</v>
          </cell>
          <cell r="H2438">
            <v>146.1</v>
          </cell>
          <cell r="I2438">
            <v>48.6</v>
          </cell>
        </row>
        <row r="2439">
          <cell r="A2439" t="str">
            <v>Деятельность по предоставлению прочих финансовых услуг, кроме услуг по страхованию и пенсионному обеспечению</v>
          </cell>
          <cell r="B2439">
            <v>0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  <cell r="G2439">
            <v>91</v>
          </cell>
          <cell r="H2439">
            <v>100</v>
          </cell>
          <cell r="I2439">
            <v>9</v>
          </cell>
        </row>
        <row r="2440">
          <cell r="A2440" t="str">
            <v>Предоставление займов и прочих видов кредита</v>
          </cell>
          <cell r="B2440">
            <v>0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91</v>
          </cell>
          <cell r="H2440">
            <v>100</v>
          </cell>
          <cell r="I2440">
            <v>9</v>
          </cell>
        </row>
        <row r="2441">
          <cell r="A2441" t="str">
            <v>Деятельность по предоставлению денежных ссуд под залог недвижимого имущества</v>
          </cell>
          <cell r="B2441">
            <v>0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  <cell r="G2441">
            <v>91</v>
          </cell>
          <cell r="H2441">
            <v>100</v>
          </cell>
          <cell r="I2441">
            <v>9</v>
          </cell>
        </row>
        <row r="2442">
          <cell r="A2442" t="str">
            <v>ДЕЯТЕЛЬНОСТЬ ПРОФЕССИОНАЛЬНАЯ, НАУЧНАЯ И ТЕХНИЧЕСКАЯ</v>
          </cell>
          <cell r="B2442">
            <v>11.8</v>
          </cell>
          <cell r="C2442">
            <v>7.4</v>
          </cell>
          <cell r="D2442">
            <v>5.7</v>
          </cell>
          <cell r="E2442">
            <v>0.3</v>
          </cell>
          <cell r="F2442">
            <v>100</v>
          </cell>
          <cell r="G2442">
            <v>42.2</v>
          </cell>
          <cell r="H2442">
            <v>106.8</v>
          </cell>
          <cell r="I2442">
            <v>57.8</v>
          </cell>
        </row>
        <row r="2443">
          <cell r="A2443" t="str">
            <v>Деятельность головных офисов; консультирование по вопросам управления</v>
          </cell>
          <cell r="B2443">
            <v>11.7</v>
          </cell>
          <cell r="C2443">
            <v>7.1</v>
          </cell>
          <cell r="D2443">
            <v>4.5</v>
          </cell>
          <cell r="E2443">
            <v>0</v>
          </cell>
          <cell r="F2443">
            <v>0</v>
          </cell>
          <cell r="G2443">
            <v>45.5</v>
          </cell>
          <cell r="H2443">
            <v>108.1</v>
          </cell>
          <cell r="I2443">
            <v>54.5</v>
          </cell>
        </row>
        <row r="2444">
          <cell r="A2444" t="str">
            <v>Консультирование по вопросам управления</v>
          </cell>
          <cell r="B2444">
            <v>11.7</v>
          </cell>
          <cell r="C2444">
            <v>7.1</v>
          </cell>
          <cell r="D2444">
            <v>4.5</v>
          </cell>
          <cell r="E2444">
            <v>0</v>
          </cell>
          <cell r="F2444">
            <v>0</v>
          </cell>
          <cell r="G2444">
            <v>45.5</v>
          </cell>
          <cell r="H2444">
            <v>108.1</v>
          </cell>
          <cell r="I2444">
            <v>54.5</v>
          </cell>
        </row>
        <row r="2445">
          <cell r="A2445" t="str">
            <v>Консультирование по вопросам коммерческой деятельности и управления</v>
          </cell>
          <cell r="B2445">
            <v>11.7</v>
          </cell>
          <cell r="C2445">
            <v>7.1</v>
          </cell>
          <cell r="D2445">
            <v>4.5</v>
          </cell>
          <cell r="E2445">
            <v>0</v>
          </cell>
          <cell r="F2445">
            <v>0</v>
          </cell>
          <cell r="G2445">
            <v>45.5</v>
          </cell>
          <cell r="H2445">
            <v>108.1</v>
          </cell>
          <cell r="I2445">
            <v>54.5</v>
          </cell>
        </row>
        <row r="2446">
          <cell r="A2446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B2446">
            <v>13.3</v>
          </cell>
          <cell r="C2446">
            <v>10</v>
          </cell>
          <cell r="D2446">
            <v>10.1</v>
          </cell>
          <cell r="E2446">
            <v>2.2999999999999998</v>
          </cell>
          <cell r="F2446">
            <v>100</v>
          </cell>
          <cell r="G2446">
            <v>22.5</v>
          </cell>
          <cell r="H2446">
            <v>103.7</v>
          </cell>
          <cell r="I2446">
            <v>77.5</v>
          </cell>
        </row>
        <row r="2447">
          <cell r="A2447" t="str">
            <v>Деятельность в области архитектуры, инженерных изысканий и предоставление технических консультаций в этих областях</v>
          </cell>
          <cell r="B2447">
            <v>13.3</v>
          </cell>
          <cell r="C2447">
            <v>10</v>
          </cell>
          <cell r="D2447">
            <v>10.1</v>
          </cell>
          <cell r="E2447">
            <v>2.2999999999999998</v>
          </cell>
          <cell r="F2447">
            <v>100</v>
          </cell>
          <cell r="G2447">
            <v>22.5</v>
          </cell>
          <cell r="H2447">
            <v>103.7</v>
          </cell>
          <cell r="I2447">
            <v>77.5</v>
          </cell>
        </row>
        <row r="2448">
          <cell r="A2448" t="str">
            <v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v>
          </cell>
          <cell r="B2448">
            <v>13.3</v>
          </cell>
          <cell r="C2448">
            <v>10</v>
          </cell>
          <cell r="D2448">
            <v>10.1</v>
          </cell>
          <cell r="E2448">
            <v>2.2999999999999998</v>
          </cell>
          <cell r="F2448">
            <v>100</v>
          </cell>
          <cell r="G2448">
            <v>22.5</v>
          </cell>
          <cell r="H2448">
            <v>103.7</v>
          </cell>
          <cell r="I2448">
            <v>77.5</v>
          </cell>
        </row>
        <row r="2449">
          <cell r="A2449" t="str">
            <v>Деятельность геодезическая и картографическая</v>
          </cell>
          <cell r="B2449">
            <v>13.3</v>
          </cell>
          <cell r="C2449">
            <v>10</v>
          </cell>
          <cell r="D2449">
            <v>10.1</v>
          </cell>
          <cell r="E2449">
            <v>2.2999999999999998</v>
          </cell>
          <cell r="F2449">
            <v>100</v>
          </cell>
          <cell r="G2449">
            <v>22.5</v>
          </cell>
          <cell r="H2449">
            <v>103.7</v>
          </cell>
          <cell r="I2449">
            <v>77.5</v>
          </cell>
        </row>
        <row r="2450">
          <cell r="A2450" t="str">
            <v>Инженерные изыскания в строительстве</v>
          </cell>
          <cell r="B2450">
            <v>13.3</v>
          </cell>
          <cell r="C2450">
            <v>10</v>
          </cell>
          <cell r="D2450">
            <v>10.1</v>
          </cell>
          <cell r="E2450">
            <v>2.2999999999999998</v>
          </cell>
          <cell r="F2450">
            <v>100</v>
          </cell>
          <cell r="G2450">
            <v>22.5</v>
          </cell>
          <cell r="H2450">
            <v>103.7</v>
          </cell>
          <cell r="I2450">
            <v>77.5</v>
          </cell>
        </row>
        <row r="2451">
          <cell r="A2451" t="str">
            <v>Научные исследования и разработки</v>
          </cell>
          <cell r="B2451">
            <v>0</v>
          </cell>
          <cell r="C2451">
            <v>0</v>
          </cell>
          <cell r="D2451">
            <v>35.1</v>
          </cell>
          <cell r="E2451">
            <v>0</v>
          </cell>
          <cell r="F2451">
            <v>0</v>
          </cell>
          <cell r="G2451">
            <v>4.5</v>
          </cell>
          <cell r="H2451">
            <v>64.900000000000006</v>
          </cell>
          <cell r="I2451">
            <v>95.5</v>
          </cell>
        </row>
        <row r="2452">
          <cell r="A2452" t="str">
            <v>Научные исследования и разработки в области естественных и технических наук</v>
          </cell>
          <cell r="B2452">
            <v>0</v>
          </cell>
          <cell r="C2452">
            <v>0</v>
          </cell>
          <cell r="D2452">
            <v>35.1</v>
          </cell>
          <cell r="E2452">
            <v>0</v>
          </cell>
          <cell r="F2452">
            <v>0</v>
          </cell>
          <cell r="G2452">
            <v>4.5</v>
          </cell>
          <cell r="H2452">
            <v>64.900000000000006</v>
          </cell>
          <cell r="I2452">
            <v>95.5</v>
          </cell>
        </row>
        <row r="2453">
          <cell r="A2453" t="str">
            <v>Научные исследования и разработки в области естественных и технических наук прочие</v>
          </cell>
          <cell r="B2453">
            <v>0</v>
          </cell>
          <cell r="C2453">
            <v>0</v>
          </cell>
          <cell r="D2453">
            <v>35.1</v>
          </cell>
          <cell r="E2453">
            <v>0</v>
          </cell>
          <cell r="F2453">
            <v>0</v>
          </cell>
          <cell r="G2453">
            <v>4.5</v>
          </cell>
          <cell r="H2453">
            <v>64.900000000000006</v>
          </cell>
          <cell r="I2453">
            <v>95.5</v>
          </cell>
        </row>
        <row r="2454">
          <cell r="A2454" t="str">
            <v>ГОСУДАРСТВЕННОЕ УПРАВЛЕНИЕ И ОБЕСПЕЧЕНИЕ ВОЕННОЙ БЕЗОПАСНОСТИ; СОЦИАЛЬНОЕ ОБЕСПЕЧЕНИЕ</v>
          </cell>
          <cell r="B2454">
            <v>6.2</v>
          </cell>
          <cell r="C2454">
            <v>6.2</v>
          </cell>
          <cell r="D2454">
            <v>13.7</v>
          </cell>
          <cell r="E2454">
            <v>0</v>
          </cell>
          <cell r="F2454">
            <v>0</v>
          </cell>
          <cell r="G2454">
            <v>42</v>
          </cell>
          <cell r="H2454">
            <v>92</v>
          </cell>
          <cell r="I2454">
            <v>58</v>
          </cell>
        </row>
        <row r="2455">
          <cell r="A2455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B2455">
            <v>6.2</v>
          </cell>
          <cell r="C2455">
            <v>6.2</v>
          </cell>
          <cell r="D2455">
            <v>13.7</v>
          </cell>
          <cell r="E2455">
            <v>0</v>
          </cell>
          <cell r="F2455">
            <v>0</v>
          </cell>
          <cell r="G2455">
            <v>42</v>
          </cell>
          <cell r="H2455">
            <v>92</v>
          </cell>
          <cell r="I2455">
            <v>58</v>
          </cell>
        </row>
        <row r="2456">
          <cell r="A2456" t="str">
            <v>Предоставление государственных услуг обществу</v>
          </cell>
          <cell r="B2456">
            <v>6.2</v>
          </cell>
          <cell r="C2456">
            <v>6.2</v>
          </cell>
          <cell r="D2456">
            <v>13.7</v>
          </cell>
          <cell r="E2456">
            <v>0</v>
          </cell>
          <cell r="F2456">
            <v>0</v>
          </cell>
          <cell r="G2456">
            <v>42</v>
          </cell>
          <cell r="H2456">
            <v>92</v>
          </cell>
          <cell r="I2456">
            <v>58</v>
          </cell>
        </row>
        <row r="2457">
          <cell r="A2457" t="str">
            <v>Деятельность по обеспечению общественного порядка и безопасности</v>
          </cell>
          <cell r="B2457">
            <v>6.2</v>
          </cell>
          <cell r="C2457">
            <v>6.2</v>
          </cell>
          <cell r="D2457">
            <v>13.7</v>
          </cell>
          <cell r="E2457">
            <v>0</v>
          </cell>
          <cell r="F2457">
            <v>0</v>
          </cell>
          <cell r="G2457">
            <v>42</v>
          </cell>
          <cell r="H2457">
            <v>92</v>
          </cell>
          <cell r="I2457">
            <v>58</v>
          </cell>
        </row>
        <row r="2458">
          <cell r="A2458" t="str">
            <v>ПРЕДОСТАВЛЕНИЕ ПРОЧИХ ВИДОВ УСЛУГ</v>
          </cell>
          <cell r="B2458">
            <v>0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  <cell r="G2458">
            <v>40.299999999999997</v>
          </cell>
          <cell r="H2458">
            <v>100</v>
          </cell>
          <cell r="I2458">
            <v>59.7</v>
          </cell>
        </row>
        <row r="2459">
          <cell r="A2459" t="str">
            <v>Деятельность по предоставлению прочих персональных услуг</v>
          </cell>
          <cell r="B2459">
            <v>0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  <cell r="G2459">
            <v>40.299999999999997</v>
          </cell>
          <cell r="H2459">
            <v>100</v>
          </cell>
          <cell r="I2459">
            <v>59.7</v>
          </cell>
        </row>
        <row r="2460">
          <cell r="A2460" t="str">
            <v>Деятельность по предоставлению прочих персональных услуг</v>
          </cell>
          <cell r="B2460">
            <v>0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  <cell r="G2460">
            <v>40.299999999999997</v>
          </cell>
          <cell r="H2460">
            <v>100</v>
          </cell>
          <cell r="I2460">
            <v>59.7</v>
          </cell>
        </row>
        <row r="2461">
          <cell r="A2461" t="str">
            <v>Предоставление услуг парикмахерскими и салонами красоты</v>
          </cell>
          <cell r="B2461">
            <v>0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  <cell r="G2461">
            <v>62.5</v>
          </cell>
          <cell r="H2461">
            <v>100</v>
          </cell>
          <cell r="I2461">
            <v>37.5</v>
          </cell>
        </row>
        <row r="2462">
          <cell r="A2462" t="str">
            <v>Организация похорон и предоставление связанных с ними услуг</v>
          </cell>
          <cell r="B2462">
            <v>0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  <cell r="G2462">
            <v>10.4</v>
          </cell>
          <cell r="H2462">
            <v>100</v>
          </cell>
          <cell r="I2462">
            <v>89.6</v>
          </cell>
        </row>
        <row r="2463">
          <cell r="A2463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2463">
            <v>0</v>
          </cell>
          <cell r="C2463">
            <v>0</v>
          </cell>
          <cell r="D2463">
            <v>12</v>
          </cell>
          <cell r="E2463">
            <v>0</v>
          </cell>
          <cell r="F2463">
            <v>0</v>
          </cell>
          <cell r="G2463">
            <v>31.4</v>
          </cell>
          <cell r="H2463">
            <v>88</v>
          </cell>
          <cell r="I2463">
            <v>68.599999999999994</v>
          </cell>
        </row>
        <row r="2464">
          <cell r="A2464" t="str">
            <v>Бытовые услуги населению</v>
          </cell>
          <cell r="B2464">
            <v>45.4</v>
          </cell>
          <cell r="C2464">
            <v>4.8</v>
          </cell>
          <cell r="D2464">
            <v>9.6999999999999993</v>
          </cell>
          <cell r="E2464">
            <v>9</v>
          </cell>
          <cell r="F2464">
            <v>93</v>
          </cell>
          <cell r="G2464">
            <v>23.1</v>
          </cell>
          <cell r="H2464">
            <v>165.4</v>
          </cell>
          <cell r="I2464">
            <v>76.900000000000006</v>
          </cell>
        </row>
        <row r="2465">
          <cell r="A2465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2465">
            <v>4.0999999999999996</v>
          </cell>
          <cell r="C2465">
            <v>4</v>
          </cell>
          <cell r="D2465">
            <v>0.2</v>
          </cell>
          <cell r="E2465">
            <v>0.1</v>
          </cell>
          <cell r="F2465">
            <v>97</v>
          </cell>
          <cell r="G2465">
            <v>48.4</v>
          </cell>
          <cell r="H2465">
            <v>104</v>
          </cell>
          <cell r="I2465">
            <v>51.6</v>
          </cell>
        </row>
        <row r="2466">
          <cell r="A2466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2466">
            <v>16.2</v>
          </cell>
          <cell r="C2466">
            <v>9.8000000000000007</v>
          </cell>
          <cell r="D2466">
            <v>3.9</v>
          </cell>
          <cell r="E2466">
            <v>1.3</v>
          </cell>
          <cell r="F2466">
            <v>97</v>
          </cell>
          <cell r="G2466">
            <v>32.200000000000003</v>
          </cell>
          <cell r="H2466">
            <v>114.7</v>
          </cell>
          <cell r="I2466">
            <v>67.8</v>
          </cell>
        </row>
        <row r="2467">
          <cell r="A2467" t="str">
            <v>Жилищно-коммунальное хозяйство</v>
          </cell>
          <cell r="B2467">
            <v>2.1</v>
          </cell>
          <cell r="C2467">
            <v>1.8</v>
          </cell>
          <cell r="D2467">
            <v>0.3</v>
          </cell>
          <cell r="E2467">
            <v>0.3</v>
          </cell>
          <cell r="F2467">
            <v>100</v>
          </cell>
          <cell r="G2467">
            <v>36.4</v>
          </cell>
          <cell r="H2467">
            <v>101.7</v>
          </cell>
          <cell r="I2467">
            <v>63.6</v>
          </cell>
        </row>
        <row r="2468">
          <cell r="A2468" t="str">
            <v>Платные услуги населению</v>
          </cell>
          <cell r="B2468">
            <v>27</v>
          </cell>
          <cell r="C2468">
            <v>3.8</v>
          </cell>
          <cell r="D2468">
            <v>4.4000000000000004</v>
          </cell>
          <cell r="E2468">
            <v>4.0999999999999996</v>
          </cell>
          <cell r="F2468">
            <v>93</v>
          </cell>
          <cell r="G2468">
            <v>31.1</v>
          </cell>
          <cell r="H2468">
            <v>130.9</v>
          </cell>
          <cell r="I2468">
            <v>68.900000000000006</v>
          </cell>
        </row>
        <row r="2469">
          <cell r="A2469" t="str">
            <v>Промышленное производство (промышленность)</v>
          </cell>
          <cell r="B2469">
            <v>4.0999999999999996</v>
          </cell>
          <cell r="C2469">
            <v>4</v>
          </cell>
          <cell r="D2469">
            <v>0.2</v>
          </cell>
          <cell r="E2469">
            <v>0.1</v>
          </cell>
          <cell r="F2469">
            <v>97</v>
          </cell>
          <cell r="G2469">
            <v>48.4</v>
          </cell>
          <cell r="H2469">
            <v>104</v>
          </cell>
          <cell r="I2469">
            <v>51.6</v>
          </cell>
        </row>
        <row r="2470">
          <cell r="A2470" t="str">
            <v>Сельское хозяйство     01.1+01.2+01.3+01.4+01.5</v>
          </cell>
          <cell r="B2470">
            <v>6.4</v>
          </cell>
          <cell r="C2470">
            <v>6.4</v>
          </cell>
          <cell r="D2470">
            <v>4.4000000000000004</v>
          </cell>
          <cell r="E2470">
            <v>0.8</v>
          </cell>
          <cell r="F2470">
            <v>91.2</v>
          </cell>
          <cell r="G2470">
            <v>23.9</v>
          </cell>
          <cell r="H2470">
            <v>102.1</v>
          </cell>
          <cell r="I2470">
            <v>76.099999999999994</v>
          </cell>
        </row>
        <row r="2471">
          <cell r="A2471" t="str">
            <v>Растениеводство          01.1+01.2+01.3</v>
          </cell>
          <cell r="B2471">
            <v>6.4</v>
          </cell>
          <cell r="C2471">
            <v>6.4</v>
          </cell>
          <cell r="D2471">
            <v>4.4000000000000004</v>
          </cell>
          <cell r="E2471">
            <v>0.8</v>
          </cell>
          <cell r="F2471">
            <v>91.2</v>
          </cell>
          <cell r="G2471">
            <v>23.9</v>
          </cell>
          <cell r="H2471">
            <v>102.1</v>
          </cell>
          <cell r="I2471">
            <v>76.099999999999994</v>
          </cell>
        </row>
        <row r="2472">
          <cell r="A2472" t="str">
            <v>Деятельность в сфере туризма</v>
          </cell>
          <cell r="B2472">
            <v>0</v>
          </cell>
          <cell r="C2472">
            <v>0</v>
          </cell>
          <cell r="D2472">
            <v>12</v>
          </cell>
          <cell r="E2472">
            <v>0</v>
          </cell>
          <cell r="F2472">
            <v>0</v>
          </cell>
          <cell r="G2472">
            <v>31.4</v>
          </cell>
          <cell r="H2472">
            <v>88</v>
          </cell>
          <cell r="I2472">
            <v>68.599999999999994</v>
          </cell>
        </row>
        <row r="2473">
          <cell r="A2473" t="str">
            <v>Льгов</v>
          </cell>
        </row>
        <row r="2474">
          <cell r="A2474" t="str">
            <v>Всего по обследуемым видам экономической деятельности</v>
          </cell>
          <cell r="B2474">
            <v>83.8</v>
          </cell>
          <cell r="C2474">
            <v>4.9000000000000004</v>
          </cell>
          <cell r="D2474">
            <v>80.900000000000006</v>
          </cell>
          <cell r="E2474">
            <v>0.2</v>
          </cell>
          <cell r="F2474">
            <v>98.9</v>
          </cell>
          <cell r="G2474">
            <v>52.9</v>
          </cell>
          <cell r="H2474">
            <v>117.9</v>
          </cell>
          <cell r="I2474">
            <v>47.1</v>
          </cell>
        </row>
        <row r="2475">
          <cell r="A2475" t="str">
            <v>СЕЛЬСКОЕ, ЛЕСНОЕ ХОЗЯЙСТВО, ОХОТА, РЫБОЛОВСТВО И РЫБОВОДСТВО</v>
          </cell>
          <cell r="B2475">
            <v>47.1</v>
          </cell>
          <cell r="C2475">
            <v>43.9</v>
          </cell>
          <cell r="D2475">
            <v>5.8</v>
          </cell>
          <cell r="E2475">
            <v>1.3</v>
          </cell>
          <cell r="F2475">
            <v>100</v>
          </cell>
          <cell r="G2475">
            <v>55.1</v>
          </cell>
          <cell r="H2475">
            <v>178</v>
          </cell>
          <cell r="I2475">
            <v>44.9</v>
          </cell>
        </row>
        <row r="2476">
          <cell r="A2476" t="str">
            <v>Растениеводство и животноводство, охота и предоставление соответствующих услуг в этих областях</v>
          </cell>
          <cell r="B2476">
            <v>48.6</v>
          </cell>
          <cell r="C2476">
            <v>45.6</v>
          </cell>
          <cell r="D2476">
            <v>6.2</v>
          </cell>
          <cell r="E2476">
            <v>1.4</v>
          </cell>
          <cell r="F2476">
            <v>100</v>
          </cell>
          <cell r="G2476">
            <v>56.8</v>
          </cell>
          <cell r="H2476">
            <v>182.6</v>
          </cell>
          <cell r="I2476">
            <v>43.2</v>
          </cell>
        </row>
        <row r="2477">
          <cell r="A2477" t="str">
            <v>Выращивание однолетних культур</v>
          </cell>
          <cell r="B2477">
            <v>48.6</v>
          </cell>
          <cell r="C2477">
            <v>45.6</v>
          </cell>
          <cell r="D2477">
            <v>6.2</v>
          </cell>
          <cell r="E2477">
            <v>1.4</v>
          </cell>
          <cell r="F2477">
            <v>100</v>
          </cell>
          <cell r="G2477">
            <v>56.8</v>
          </cell>
          <cell r="H2477">
            <v>182.6</v>
          </cell>
          <cell r="I2477">
            <v>43.2</v>
          </cell>
        </row>
        <row r="2478">
          <cell r="A2478" t="str">
            <v>Выращивание овощей, бахчевых, корнеплодных и клубнеплодных культур, грибов и трюфелей</v>
          </cell>
          <cell r="B2478">
            <v>48.6</v>
          </cell>
          <cell r="C2478">
            <v>45.6</v>
          </cell>
          <cell r="D2478">
            <v>6.2</v>
          </cell>
          <cell r="E2478">
            <v>1.4</v>
          </cell>
          <cell r="F2478">
            <v>100</v>
          </cell>
          <cell r="G2478">
            <v>56.8</v>
          </cell>
          <cell r="H2478">
            <v>182.6</v>
          </cell>
          <cell r="I2478">
            <v>43.2</v>
          </cell>
        </row>
        <row r="2479">
          <cell r="A2479" t="str">
            <v>Выращивание сахарной свеклы и семян сахарной свеклы</v>
          </cell>
          <cell r="B2479">
            <v>48.6</v>
          </cell>
          <cell r="C2479">
            <v>45.6</v>
          </cell>
          <cell r="D2479">
            <v>6.2</v>
          </cell>
          <cell r="E2479">
            <v>1.4</v>
          </cell>
          <cell r="F2479">
            <v>100</v>
          </cell>
          <cell r="G2479">
            <v>56.8</v>
          </cell>
          <cell r="H2479">
            <v>182.6</v>
          </cell>
          <cell r="I2479">
            <v>43.2</v>
          </cell>
        </row>
        <row r="2480">
          <cell r="A2480" t="str">
            <v>Выращивание сахарной свеклы</v>
          </cell>
          <cell r="B2480">
            <v>48.6</v>
          </cell>
          <cell r="C2480">
            <v>45.6</v>
          </cell>
          <cell r="D2480">
            <v>6.2</v>
          </cell>
          <cell r="E2480">
            <v>1.4</v>
          </cell>
          <cell r="F2480">
            <v>100</v>
          </cell>
          <cell r="G2480">
            <v>56.8</v>
          </cell>
          <cell r="H2480">
            <v>182.6</v>
          </cell>
          <cell r="I2480">
            <v>43.2</v>
          </cell>
        </row>
        <row r="2481">
          <cell r="A2481" t="str">
            <v>Лесоводство и лесозаготовки</v>
          </cell>
          <cell r="B2481">
            <v>7.4</v>
          </cell>
          <cell r="C2481">
            <v>0.5</v>
          </cell>
          <cell r="D2481">
            <v>0</v>
          </cell>
          <cell r="E2481">
            <v>0</v>
          </cell>
          <cell r="F2481">
            <v>0</v>
          </cell>
          <cell r="G2481">
            <v>9.8000000000000007</v>
          </cell>
          <cell r="H2481">
            <v>108</v>
          </cell>
          <cell r="I2481">
            <v>90.2</v>
          </cell>
        </row>
        <row r="2482">
          <cell r="A2482" t="str">
            <v>Лесоводство и прочая лесохозяйственная деятельность</v>
          </cell>
          <cell r="B2482">
            <v>7.4</v>
          </cell>
          <cell r="C2482">
            <v>0.5</v>
          </cell>
          <cell r="D2482">
            <v>0</v>
          </cell>
          <cell r="E2482">
            <v>0</v>
          </cell>
          <cell r="F2482">
            <v>0</v>
          </cell>
          <cell r="G2482">
            <v>9.8000000000000007</v>
          </cell>
          <cell r="H2482">
            <v>108</v>
          </cell>
          <cell r="I2482">
            <v>90.2</v>
          </cell>
        </row>
        <row r="2483">
          <cell r="A2483" t="str">
            <v>Лесоводство и прочая лесохозяйственная деятельность</v>
          </cell>
          <cell r="B2483">
            <v>7.4</v>
          </cell>
          <cell r="C2483">
            <v>0.5</v>
          </cell>
          <cell r="D2483">
            <v>0</v>
          </cell>
          <cell r="E2483">
            <v>0</v>
          </cell>
          <cell r="F2483">
            <v>0</v>
          </cell>
          <cell r="G2483">
            <v>9.8000000000000007</v>
          </cell>
          <cell r="H2483">
            <v>108</v>
          </cell>
          <cell r="I2483">
            <v>90.2</v>
          </cell>
        </row>
        <row r="2484">
          <cell r="A2484" t="str">
            <v>ОБРАБАТЫВАЮЩИЕ ПРОИЗВОДСТВА</v>
          </cell>
          <cell r="B2484">
            <v>3.8</v>
          </cell>
          <cell r="C2484">
            <v>3.7</v>
          </cell>
          <cell r="D2484">
            <v>1</v>
          </cell>
          <cell r="E2484">
            <v>0.4</v>
          </cell>
          <cell r="F2484">
            <v>95.7</v>
          </cell>
          <cell r="G2484">
            <v>45</v>
          </cell>
          <cell r="H2484">
            <v>102.9</v>
          </cell>
          <cell r="I2484">
            <v>55</v>
          </cell>
        </row>
        <row r="2485">
          <cell r="A2485" t="str">
            <v>Производство пищевых продуктов</v>
          </cell>
          <cell r="B2485">
            <v>5.3</v>
          </cell>
          <cell r="C2485">
            <v>5.2</v>
          </cell>
          <cell r="D2485">
            <v>1.5</v>
          </cell>
          <cell r="E2485">
            <v>0.6</v>
          </cell>
          <cell r="F2485">
            <v>95.7</v>
          </cell>
          <cell r="G2485">
            <v>39.200000000000003</v>
          </cell>
          <cell r="H2485">
            <v>104</v>
          </cell>
          <cell r="I2485">
            <v>60.8</v>
          </cell>
        </row>
        <row r="2486">
          <cell r="A2486" t="str">
            <v>Производство молочной продукции</v>
          </cell>
          <cell r="B2486">
            <v>1.4</v>
          </cell>
          <cell r="C2486">
            <v>1.4</v>
          </cell>
          <cell r="D2486">
            <v>0</v>
          </cell>
          <cell r="E2486">
            <v>0</v>
          </cell>
          <cell r="F2486">
            <v>0</v>
          </cell>
          <cell r="G2486">
            <v>15.9</v>
          </cell>
          <cell r="H2486">
            <v>101.4</v>
          </cell>
          <cell r="I2486">
            <v>84.1</v>
          </cell>
        </row>
        <row r="2487">
          <cell r="A2487" t="str">
            <v>Производство молока (кроме сырого) и молочной продукции</v>
          </cell>
          <cell r="B2487">
            <v>1.4</v>
          </cell>
          <cell r="C2487">
            <v>1.4</v>
          </cell>
          <cell r="D2487">
            <v>0</v>
          </cell>
          <cell r="E2487">
            <v>0</v>
          </cell>
          <cell r="F2487">
            <v>0</v>
          </cell>
          <cell r="G2487">
            <v>15.9</v>
          </cell>
          <cell r="H2487">
            <v>101.4</v>
          </cell>
          <cell r="I2487">
            <v>84.1</v>
          </cell>
        </row>
        <row r="2488">
          <cell r="A2488" t="str">
            <v>Производство прочей молочной продукции</v>
          </cell>
          <cell r="B2488">
            <v>1.4</v>
          </cell>
          <cell r="C2488">
            <v>1.4</v>
          </cell>
          <cell r="D2488">
            <v>0</v>
          </cell>
          <cell r="E2488">
            <v>0</v>
          </cell>
          <cell r="F2488">
            <v>0</v>
          </cell>
          <cell r="G2488">
            <v>15.9</v>
          </cell>
          <cell r="H2488">
            <v>101.4</v>
          </cell>
          <cell r="I2488">
            <v>84.1</v>
          </cell>
        </row>
        <row r="2489">
          <cell r="A2489" t="str">
            <v>Производство прочих пищевых продуктов</v>
          </cell>
          <cell r="B2489">
            <v>6.6</v>
          </cell>
          <cell r="C2489">
            <v>6.4</v>
          </cell>
          <cell r="D2489">
            <v>2</v>
          </cell>
          <cell r="E2489">
            <v>0.8</v>
          </cell>
          <cell r="F2489">
            <v>95.7</v>
          </cell>
          <cell r="G2489">
            <v>46.8</v>
          </cell>
          <cell r="H2489">
            <v>104.9</v>
          </cell>
          <cell r="I2489">
            <v>53.2</v>
          </cell>
        </row>
        <row r="2490">
          <cell r="A2490" t="str">
            <v>Производство сахара</v>
          </cell>
          <cell r="B2490">
            <v>7</v>
          </cell>
          <cell r="C2490">
            <v>7</v>
          </cell>
          <cell r="D2490">
            <v>0.1</v>
          </cell>
          <cell r="E2490">
            <v>0.1</v>
          </cell>
          <cell r="F2490">
            <v>60.2</v>
          </cell>
          <cell r="G2490">
            <v>43.7</v>
          </cell>
          <cell r="H2490">
            <v>107.5</v>
          </cell>
          <cell r="I2490">
            <v>56.3</v>
          </cell>
        </row>
        <row r="2491">
          <cell r="A2491" t="str">
            <v>Производство прочих пищевых продуктов, не включенных в другие группировки</v>
          </cell>
          <cell r="B2491">
            <v>1.7</v>
          </cell>
          <cell r="C2491">
            <v>0</v>
          </cell>
          <cell r="D2491">
            <v>17.100000000000001</v>
          </cell>
          <cell r="E2491">
            <v>6.3</v>
          </cell>
          <cell r="F2491">
            <v>100</v>
          </cell>
          <cell r="G2491">
            <v>79.5</v>
          </cell>
          <cell r="H2491">
            <v>84.3</v>
          </cell>
          <cell r="I2491">
            <v>20.5</v>
          </cell>
        </row>
        <row r="2492">
          <cell r="A2492" t="str">
            <v>Производство прочих продуктов питания, не включенных в другие группировки</v>
          </cell>
          <cell r="B2492">
            <v>1.7</v>
          </cell>
          <cell r="C2492">
            <v>0</v>
          </cell>
          <cell r="D2492">
            <v>17.100000000000001</v>
          </cell>
          <cell r="E2492">
            <v>6.3</v>
          </cell>
          <cell r="F2492">
            <v>100</v>
          </cell>
          <cell r="G2492">
            <v>79.5</v>
          </cell>
          <cell r="H2492">
            <v>84.3</v>
          </cell>
          <cell r="I2492">
            <v>20.5</v>
          </cell>
        </row>
        <row r="2493">
          <cell r="A2493" t="str">
            <v>Производство прочих транспортных средств и оборудования</v>
          </cell>
          <cell r="B2493">
            <v>0.1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59</v>
          </cell>
          <cell r="H2493">
            <v>100.1</v>
          </cell>
          <cell r="I2493">
            <v>41</v>
          </cell>
        </row>
        <row r="2494">
          <cell r="A2494" t="str">
            <v>Производство железнодорожных локомотивов и подвижного состава</v>
          </cell>
          <cell r="B2494">
            <v>0.1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  <cell r="G2494">
            <v>59</v>
          </cell>
          <cell r="H2494">
            <v>100.1</v>
          </cell>
          <cell r="I2494">
            <v>41</v>
          </cell>
        </row>
        <row r="2495">
          <cell r="A2495" t="str">
            <v>Производство железнодорожных локомотивов и подвижного состава</v>
          </cell>
          <cell r="B2495">
            <v>0.1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  <cell r="G2495">
            <v>59</v>
          </cell>
          <cell r="H2495">
            <v>100.1</v>
          </cell>
          <cell r="I2495">
            <v>41</v>
          </cell>
        </row>
        <row r="2496">
          <cell r="A2496" t="str">
            <v>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v>
          </cell>
          <cell r="B2496">
            <v>0.1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  <cell r="G2496">
            <v>59</v>
          </cell>
          <cell r="H2496">
            <v>100.1</v>
          </cell>
          <cell r="I2496">
            <v>41</v>
          </cell>
        </row>
        <row r="2497">
          <cell r="A2497" t="str">
            <v>ТОРГОВЛЯ ОПТОВАЯ И РОЗНИЧНАЯ; РЕМОНТ АВТОТРАНСПОРТНЫХ СРЕДСТВ И МОТОЦИКЛОВ</v>
          </cell>
          <cell r="B2497">
            <v>68.7</v>
          </cell>
          <cell r="C2497">
            <v>55.8</v>
          </cell>
          <cell r="D2497">
            <v>2.1</v>
          </cell>
          <cell r="E2497">
            <v>2.1</v>
          </cell>
          <cell r="F2497">
            <v>100</v>
          </cell>
          <cell r="G2497">
            <v>79.599999999999994</v>
          </cell>
          <cell r="H2497">
            <v>313.10000000000002</v>
          </cell>
          <cell r="I2497">
            <v>20.399999999999999</v>
          </cell>
        </row>
        <row r="2498">
          <cell r="A2498" t="str">
            <v>Торговля розничная, кроме торговли автотранспортными средствами и мотоциклами</v>
          </cell>
          <cell r="B2498">
            <v>68.7</v>
          </cell>
          <cell r="C2498">
            <v>55.8</v>
          </cell>
          <cell r="D2498">
            <v>2.1</v>
          </cell>
          <cell r="E2498">
            <v>2.1</v>
          </cell>
          <cell r="F2498">
            <v>100</v>
          </cell>
          <cell r="G2498">
            <v>79.599999999999994</v>
          </cell>
          <cell r="H2498">
            <v>313.10000000000002</v>
          </cell>
          <cell r="I2498">
            <v>20.399999999999999</v>
          </cell>
        </row>
        <row r="2499">
          <cell r="A2499" t="str">
            <v>Торговля розничная в неспециализированных магазинах</v>
          </cell>
          <cell r="B2499">
            <v>75.099999999999994</v>
          </cell>
          <cell r="C2499">
            <v>60.9</v>
          </cell>
          <cell r="D2499">
            <v>2.9</v>
          </cell>
          <cell r="E2499">
            <v>2.9</v>
          </cell>
          <cell r="F2499">
            <v>100</v>
          </cell>
          <cell r="G2499">
            <v>81.5</v>
          </cell>
          <cell r="H2499">
            <v>389.3</v>
          </cell>
          <cell r="I2499">
            <v>18.5</v>
          </cell>
        </row>
        <row r="2500">
          <cell r="A2500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2500">
            <v>75.099999999999994</v>
          </cell>
          <cell r="C2500">
            <v>60.9</v>
          </cell>
          <cell r="D2500">
            <v>2.9</v>
          </cell>
          <cell r="E2500">
            <v>2.9</v>
          </cell>
          <cell r="F2500">
            <v>100</v>
          </cell>
          <cell r="G2500">
            <v>81.5</v>
          </cell>
          <cell r="H2500">
            <v>389.3</v>
          </cell>
          <cell r="I2500">
            <v>18.5</v>
          </cell>
        </row>
        <row r="2501">
          <cell r="A2501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2501">
            <v>75.099999999999994</v>
          </cell>
          <cell r="C2501">
            <v>60.9</v>
          </cell>
          <cell r="D2501">
            <v>2.9</v>
          </cell>
          <cell r="E2501">
            <v>2.9</v>
          </cell>
          <cell r="F2501">
            <v>100</v>
          </cell>
          <cell r="G2501">
            <v>81.5</v>
          </cell>
          <cell r="H2501">
            <v>389.3</v>
          </cell>
          <cell r="I2501">
            <v>18.5</v>
          </cell>
        </row>
        <row r="2502">
          <cell r="A2502" t="str">
            <v>Торговля розничная пищевыми продуктами, напитками и табачными изделиями в специализированных магазинах</v>
          </cell>
          <cell r="B2502">
            <v>1.2</v>
          </cell>
          <cell r="C2502">
            <v>1.2</v>
          </cell>
          <cell r="D2502">
            <v>0</v>
          </cell>
          <cell r="E2502">
            <v>0</v>
          </cell>
          <cell r="F2502">
            <v>0</v>
          </cell>
          <cell r="G2502">
            <v>61.9</v>
          </cell>
          <cell r="H2502">
            <v>101.2</v>
          </cell>
          <cell r="I2502">
            <v>38.1</v>
          </cell>
        </row>
        <row r="2503">
          <cell r="A2503" t="str">
            <v>Торговля розничная фруктами и овощами в специализированных магазинах</v>
          </cell>
          <cell r="B2503">
            <v>1.2</v>
          </cell>
          <cell r="C2503">
            <v>1.2</v>
          </cell>
          <cell r="D2503">
            <v>0</v>
          </cell>
          <cell r="E2503">
            <v>0</v>
          </cell>
          <cell r="F2503">
            <v>0</v>
          </cell>
          <cell r="G2503">
            <v>61.9</v>
          </cell>
          <cell r="H2503">
            <v>101.2</v>
          </cell>
          <cell r="I2503">
            <v>38.1</v>
          </cell>
        </row>
        <row r="2504">
          <cell r="A2504" t="str">
            <v>Торговля розничная информационным и коммуникационным оборудованием в специализированных магазинах</v>
          </cell>
          <cell r="B2504">
            <v>0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  <cell r="G2504">
            <v>25.8</v>
          </cell>
          <cell r="H2504">
            <v>100</v>
          </cell>
          <cell r="I2504">
            <v>74.2</v>
          </cell>
        </row>
        <row r="2505">
          <cell r="A2505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2505">
            <v>0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  <cell r="G2505">
            <v>25.8</v>
          </cell>
          <cell r="H2505">
            <v>100</v>
          </cell>
          <cell r="I2505">
            <v>74.2</v>
          </cell>
        </row>
        <row r="2506">
          <cell r="A2506" t="str">
            <v>ТРАНСПОРТИРОВКА И ХРАНЕНИЕ</v>
          </cell>
          <cell r="B2506">
            <v>96.8</v>
          </cell>
          <cell r="C2506">
            <v>1.9</v>
          </cell>
          <cell r="D2506">
            <v>96.3</v>
          </cell>
          <cell r="E2506">
            <v>0.1</v>
          </cell>
          <cell r="F2506">
            <v>100</v>
          </cell>
          <cell r="G2506">
            <v>53.5</v>
          </cell>
          <cell r="H2506">
            <v>116.8</v>
          </cell>
          <cell r="I2506">
            <v>46.5</v>
          </cell>
        </row>
        <row r="2507">
          <cell r="A2507" t="str">
            <v>Деятельность сухопутного и трубопроводного транспорта</v>
          </cell>
          <cell r="B2507">
            <v>96.9</v>
          </cell>
          <cell r="C2507">
            <v>1.9</v>
          </cell>
          <cell r="D2507">
            <v>96.4</v>
          </cell>
          <cell r="E2507">
            <v>0.1</v>
          </cell>
          <cell r="F2507">
            <v>100</v>
          </cell>
          <cell r="G2507">
            <v>53.5</v>
          </cell>
          <cell r="H2507">
            <v>116.8</v>
          </cell>
          <cell r="I2507">
            <v>46.5</v>
          </cell>
        </row>
        <row r="2508">
          <cell r="A2508" t="str">
            <v>Деятельность железнодорожного транспорта: междугородные и международные пассажирские перевозки</v>
          </cell>
          <cell r="B2508">
            <v>97</v>
          </cell>
          <cell r="C2508">
            <v>1.9</v>
          </cell>
          <cell r="D2508">
            <v>96.5</v>
          </cell>
          <cell r="E2508">
            <v>0.1</v>
          </cell>
          <cell r="F2508">
            <v>100</v>
          </cell>
          <cell r="G2508">
            <v>53.5</v>
          </cell>
          <cell r="H2508">
            <v>116.8</v>
          </cell>
          <cell r="I2508">
            <v>46.5</v>
          </cell>
        </row>
        <row r="2509">
          <cell r="A2509" t="str">
            <v>Деятельность железнодорожного транспорта: междугородные и международные пассажирские перевозки</v>
          </cell>
          <cell r="B2509">
            <v>97</v>
          </cell>
          <cell r="C2509">
            <v>1.9</v>
          </cell>
          <cell r="D2509">
            <v>96.5</v>
          </cell>
          <cell r="E2509">
            <v>0.1</v>
          </cell>
          <cell r="F2509">
            <v>100</v>
          </cell>
          <cell r="G2509">
            <v>53.5</v>
          </cell>
          <cell r="H2509">
            <v>116.8</v>
          </cell>
          <cell r="I2509">
            <v>46.5</v>
          </cell>
        </row>
        <row r="2510">
          <cell r="A2510" t="str">
            <v>Перевозка пассажиров железнодорожным транспортом в междугородном сообщении</v>
          </cell>
          <cell r="B2510">
            <v>97</v>
          </cell>
          <cell r="C2510">
            <v>1.9</v>
          </cell>
          <cell r="D2510">
            <v>96.5</v>
          </cell>
          <cell r="E2510">
            <v>0.1</v>
          </cell>
          <cell r="F2510">
            <v>100</v>
          </cell>
          <cell r="G2510">
            <v>53.5</v>
          </cell>
          <cell r="H2510">
            <v>116.8</v>
          </cell>
          <cell r="I2510">
            <v>46.5</v>
          </cell>
        </row>
        <row r="2511">
          <cell r="A2511" t="str">
            <v>Деятельность прочего сухопутного пассажирского транспорта</v>
          </cell>
          <cell r="B2511">
            <v>0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  <cell r="G2511">
            <v>47.4</v>
          </cell>
          <cell r="H2511">
            <v>100</v>
          </cell>
          <cell r="I2511">
            <v>52.6</v>
          </cell>
        </row>
        <row r="2512">
          <cell r="A2512" t="str">
            <v>Деятельность сухопутного пассажирского транспорта: внутригородские и пригородные перевозки пассажиров</v>
          </cell>
          <cell r="B2512">
            <v>0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  <cell r="G2512">
            <v>47.4</v>
          </cell>
          <cell r="H2512">
            <v>100</v>
          </cell>
          <cell r="I2512">
            <v>52.6</v>
          </cell>
        </row>
        <row r="2513">
          <cell r="A2513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2513">
            <v>0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  <cell r="G2513">
            <v>47.4</v>
          </cell>
          <cell r="H2513">
            <v>100</v>
          </cell>
          <cell r="I2513">
            <v>52.6</v>
          </cell>
        </row>
        <row r="2514">
          <cell r="A2514" t="str">
            <v>Деятельность автобусного транспорта по регулярным внутригородским и пригородным пассажирским перевозкам</v>
          </cell>
          <cell r="B2514">
            <v>0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47.4</v>
          </cell>
          <cell r="H2514">
            <v>100</v>
          </cell>
          <cell r="I2514">
            <v>52.6</v>
          </cell>
        </row>
        <row r="2515">
          <cell r="A2515" t="str">
            <v>Деятельность автомобильного грузового транспорта и услуги по перевозкам</v>
          </cell>
          <cell r="B2515">
            <v>0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77.3</v>
          </cell>
          <cell r="H2515">
            <v>100</v>
          </cell>
          <cell r="I2515">
            <v>22.7</v>
          </cell>
        </row>
        <row r="2516">
          <cell r="A2516" t="str">
            <v>Деятельность автомобильного грузового транспорта</v>
          </cell>
          <cell r="B2516">
            <v>0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77.3</v>
          </cell>
          <cell r="H2516">
            <v>100</v>
          </cell>
          <cell r="I2516">
            <v>22.7</v>
          </cell>
        </row>
        <row r="2517">
          <cell r="A2517" t="str">
            <v>Перевозка грузов неспециализированными автотранспортными средствами</v>
          </cell>
          <cell r="B2517">
            <v>0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  <cell r="G2517">
            <v>77.3</v>
          </cell>
          <cell r="H2517">
            <v>100</v>
          </cell>
          <cell r="I2517">
            <v>22.7</v>
          </cell>
        </row>
        <row r="2518">
          <cell r="A2518" t="str">
            <v>Складское хозяйство и вспомогательная транспортная деятельность</v>
          </cell>
          <cell r="B2518">
            <v>14.7</v>
          </cell>
          <cell r="C2518">
            <v>14.7</v>
          </cell>
          <cell r="D2518">
            <v>0</v>
          </cell>
          <cell r="E2518">
            <v>0</v>
          </cell>
          <cell r="F2518">
            <v>0</v>
          </cell>
          <cell r="G2518">
            <v>32.4</v>
          </cell>
          <cell r="H2518">
            <v>117.2</v>
          </cell>
          <cell r="I2518">
            <v>67.599999999999994</v>
          </cell>
        </row>
        <row r="2519">
          <cell r="A2519" t="str">
            <v>Деятельность транспортная вспомогательная</v>
          </cell>
          <cell r="B2519">
            <v>14.7</v>
          </cell>
          <cell r="C2519">
            <v>14.7</v>
          </cell>
          <cell r="D2519">
            <v>0</v>
          </cell>
          <cell r="E2519">
            <v>0</v>
          </cell>
          <cell r="F2519">
            <v>0</v>
          </cell>
          <cell r="G2519">
            <v>32.4</v>
          </cell>
          <cell r="H2519">
            <v>117.2</v>
          </cell>
          <cell r="I2519">
            <v>67.599999999999994</v>
          </cell>
        </row>
        <row r="2520">
          <cell r="A2520" t="str">
            <v>Деятельность вспомогательная, связанная с сухопутным транспортом</v>
          </cell>
          <cell r="B2520">
            <v>14.7</v>
          </cell>
          <cell r="C2520">
            <v>14.7</v>
          </cell>
          <cell r="D2520">
            <v>0</v>
          </cell>
          <cell r="E2520">
            <v>0</v>
          </cell>
          <cell r="F2520">
            <v>0</v>
          </cell>
          <cell r="G2520">
            <v>32.4</v>
          </cell>
          <cell r="H2520">
            <v>117.2</v>
          </cell>
          <cell r="I2520">
            <v>67.599999999999994</v>
          </cell>
        </row>
        <row r="2521">
          <cell r="A2521" t="str">
            <v>Деятельность вспомогательная, связанная с автомобильным транспортом</v>
          </cell>
          <cell r="B2521">
            <v>14.7</v>
          </cell>
          <cell r="C2521">
            <v>14.7</v>
          </cell>
          <cell r="D2521">
            <v>0</v>
          </cell>
          <cell r="E2521">
            <v>0</v>
          </cell>
          <cell r="F2521">
            <v>0</v>
          </cell>
          <cell r="G2521">
            <v>32.4</v>
          </cell>
          <cell r="H2521">
            <v>117.2</v>
          </cell>
          <cell r="I2521">
            <v>67.599999999999994</v>
          </cell>
        </row>
        <row r="2522">
          <cell r="A2522" t="str">
            <v>Деятельность по эксплуатации автомобильных дорог и автомагистралей</v>
          </cell>
          <cell r="B2522">
            <v>14.7</v>
          </cell>
          <cell r="C2522">
            <v>14.7</v>
          </cell>
          <cell r="D2522">
            <v>0</v>
          </cell>
          <cell r="E2522">
            <v>0</v>
          </cell>
          <cell r="F2522">
            <v>0</v>
          </cell>
          <cell r="G2522">
            <v>32.4</v>
          </cell>
          <cell r="H2522">
            <v>117.2</v>
          </cell>
          <cell r="I2522">
            <v>67.599999999999994</v>
          </cell>
        </row>
        <row r="2523">
          <cell r="A2523" t="str">
            <v>ДЕЯТЕЛЬНОСТЬ ФИНАНСОВАЯ И СТРАХОВАЯ</v>
          </cell>
          <cell r="B2523">
            <v>0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  <cell r="G2523">
            <v>82.5</v>
          </cell>
          <cell r="H2523">
            <v>100</v>
          </cell>
          <cell r="I2523">
            <v>17.5</v>
          </cell>
        </row>
        <row r="2524">
          <cell r="A2524" t="str">
            <v>Деятельность по предоставлению финансовых услуг, кроме услуг по страхованию и пенсионному обеспечению</v>
          </cell>
          <cell r="B2524">
            <v>0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  <cell r="G2524">
            <v>82.5</v>
          </cell>
          <cell r="H2524">
            <v>100</v>
          </cell>
          <cell r="I2524">
            <v>17.5</v>
          </cell>
        </row>
        <row r="2525">
          <cell r="A2525" t="str">
            <v>Денежное посредничество</v>
          </cell>
          <cell r="B2525">
            <v>0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  <cell r="G2525">
            <v>82.5</v>
          </cell>
          <cell r="H2525">
            <v>100</v>
          </cell>
          <cell r="I2525">
            <v>17.5</v>
          </cell>
        </row>
        <row r="2526">
          <cell r="A2526" t="str">
            <v>Денежное посредничество прочее</v>
          </cell>
          <cell r="B2526">
            <v>0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  <cell r="G2526">
            <v>82.5</v>
          </cell>
          <cell r="H2526">
            <v>100</v>
          </cell>
          <cell r="I2526">
            <v>17.5</v>
          </cell>
        </row>
        <row r="2527">
          <cell r="A2527" t="str">
            <v>ДЕЯТЕЛЬНОСТЬ ПО ОПЕРАЦИЯМ С НЕДВИЖИМЫМ ИМУЩЕСТВОМ</v>
          </cell>
          <cell r="B2527">
            <v>0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47.4</v>
          </cell>
          <cell r="H2527">
            <v>100</v>
          </cell>
          <cell r="I2527">
            <v>52.6</v>
          </cell>
        </row>
        <row r="2528">
          <cell r="A2528" t="str">
            <v>Операции с недвижимым имуществом</v>
          </cell>
          <cell r="B2528">
            <v>0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  <cell r="G2528">
            <v>47.4</v>
          </cell>
          <cell r="H2528">
            <v>100</v>
          </cell>
          <cell r="I2528">
            <v>52.6</v>
          </cell>
        </row>
        <row r="2529">
          <cell r="A2529" t="str">
            <v>Аренда и управление собственным или арендованным недвижимым имуществом</v>
          </cell>
          <cell r="B2529">
            <v>0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  <cell r="G2529">
            <v>47.4</v>
          </cell>
          <cell r="H2529">
            <v>100</v>
          </cell>
          <cell r="I2529">
            <v>52.6</v>
          </cell>
        </row>
        <row r="2530">
          <cell r="A2530" t="str">
            <v>Аренда и управление собственным или арендованным недвижимым имуществом</v>
          </cell>
          <cell r="B2530">
            <v>0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47.4</v>
          </cell>
          <cell r="H2530">
            <v>100</v>
          </cell>
          <cell r="I2530">
            <v>52.6</v>
          </cell>
        </row>
        <row r="2531">
          <cell r="A2531" t="str">
            <v>Аренда и управление собственным или арендованным нежилым недвижимым имуществом</v>
          </cell>
          <cell r="B2531">
            <v>0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47.4</v>
          </cell>
          <cell r="H2531">
            <v>100</v>
          </cell>
          <cell r="I2531">
            <v>52.6</v>
          </cell>
        </row>
        <row r="2532">
          <cell r="A2532" t="str">
            <v>ПРЕДОСТАВЛЕНИЕ ПРОЧИХ ВИДОВ УСЛУГ</v>
          </cell>
          <cell r="B2532">
            <v>0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24</v>
          </cell>
          <cell r="H2532">
            <v>100</v>
          </cell>
          <cell r="I2532">
            <v>76</v>
          </cell>
        </row>
        <row r="2533">
          <cell r="A2533" t="str">
            <v>Деятельность по предоставлению прочих персональных услуг</v>
          </cell>
          <cell r="B2533">
            <v>0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24</v>
          </cell>
          <cell r="H2533">
            <v>100</v>
          </cell>
          <cell r="I2533">
            <v>76</v>
          </cell>
        </row>
        <row r="2534">
          <cell r="A2534" t="str">
            <v>Деятельность по предоставлению прочих персональных услуг</v>
          </cell>
          <cell r="B2534">
            <v>0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  <cell r="G2534">
            <v>24</v>
          </cell>
          <cell r="H2534">
            <v>100</v>
          </cell>
          <cell r="I2534">
            <v>76</v>
          </cell>
        </row>
        <row r="2535">
          <cell r="A2535" t="str">
            <v>Предоставление прочих персональных услуг, не включенных в другие группировки</v>
          </cell>
          <cell r="B2535">
            <v>0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  <cell r="G2535">
            <v>24</v>
          </cell>
          <cell r="H2535">
            <v>100</v>
          </cell>
          <cell r="I2535">
            <v>76</v>
          </cell>
        </row>
        <row r="2536">
          <cell r="A2536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2536">
            <v>97</v>
          </cell>
          <cell r="C2536">
            <v>1.9</v>
          </cell>
          <cell r="D2536">
            <v>96.5</v>
          </cell>
          <cell r="E2536">
            <v>0.1</v>
          </cell>
          <cell r="F2536">
            <v>100</v>
          </cell>
          <cell r="G2536">
            <v>53.5</v>
          </cell>
          <cell r="H2536">
            <v>116.8</v>
          </cell>
          <cell r="I2536">
            <v>46.5</v>
          </cell>
        </row>
        <row r="2537">
          <cell r="A2537" t="str">
            <v>Бытовые услуги населению</v>
          </cell>
          <cell r="B2537">
            <v>0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  <cell r="G2537">
            <v>24</v>
          </cell>
          <cell r="H2537">
            <v>100</v>
          </cell>
          <cell r="I2537">
            <v>76</v>
          </cell>
        </row>
        <row r="2538">
          <cell r="A2538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2538">
            <v>3.8</v>
          </cell>
          <cell r="C2538">
            <v>3.7</v>
          </cell>
          <cell r="D2538">
            <v>1</v>
          </cell>
          <cell r="E2538">
            <v>0.4</v>
          </cell>
          <cell r="F2538">
            <v>95.7</v>
          </cell>
          <cell r="G2538">
            <v>45</v>
          </cell>
          <cell r="H2538">
            <v>102.9</v>
          </cell>
          <cell r="I2538">
            <v>55</v>
          </cell>
        </row>
        <row r="2539">
          <cell r="A2539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2539">
            <v>23.1</v>
          </cell>
          <cell r="C2539">
            <v>21.7</v>
          </cell>
          <cell r="D2539">
            <v>2.8</v>
          </cell>
          <cell r="E2539">
            <v>0.8</v>
          </cell>
          <cell r="F2539">
            <v>97.8</v>
          </cell>
          <cell r="G2539">
            <v>46</v>
          </cell>
          <cell r="H2539">
            <v>126.4</v>
          </cell>
          <cell r="I2539">
            <v>54</v>
          </cell>
        </row>
        <row r="2540">
          <cell r="A2540" t="str">
            <v>Платные услуги населению</v>
          </cell>
          <cell r="B2540">
            <v>96.9</v>
          </cell>
          <cell r="C2540">
            <v>1.9</v>
          </cell>
          <cell r="D2540">
            <v>96.4</v>
          </cell>
          <cell r="E2540">
            <v>0.1</v>
          </cell>
          <cell r="F2540">
            <v>100</v>
          </cell>
          <cell r="G2540">
            <v>53.5</v>
          </cell>
          <cell r="H2540">
            <v>116.8</v>
          </cell>
          <cell r="I2540">
            <v>46.5</v>
          </cell>
        </row>
        <row r="2541">
          <cell r="A2541" t="str">
            <v>Промышленное производство (промышленность)</v>
          </cell>
          <cell r="B2541">
            <v>3.8</v>
          </cell>
          <cell r="C2541">
            <v>3.7</v>
          </cell>
          <cell r="D2541">
            <v>1</v>
          </cell>
          <cell r="E2541">
            <v>0.4</v>
          </cell>
          <cell r="F2541">
            <v>95.7</v>
          </cell>
          <cell r="G2541">
            <v>45</v>
          </cell>
          <cell r="H2541">
            <v>102.9</v>
          </cell>
          <cell r="I2541">
            <v>55</v>
          </cell>
        </row>
        <row r="2542">
          <cell r="A2542" t="str">
            <v>Сельское хозяйство     01.1+01.2+01.3+01.4+01.5</v>
          </cell>
          <cell r="B2542">
            <v>48.6</v>
          </cell>
          <cell r="C2542">
            <v>45.6</v>
          </cell>
          <cell r="D2542">
            <v>6.2</v>
          </cell>
          <cell r="E2542">
            <v>1.4</v>
          </cell>
          <cell r="F2542">
            <v>100</v>
          </cell>
          <cell r="G2542">
            <v>56.8</v>
          </cell>
          <cell r="H2542">
            <v>182.6</v>
          </cell>
          <cell r="I2542">
            <v>43.2</v>
          </cell>
        </row>
        <row r="2543">
          <cell r="A2543" t="str">
            <v>Растениеводство          01.1+01.2+01.3</v>
          </cell>
          <cell r="B2543">
            <v>48.6</v>
          </cell>
          <cell r="C2543">
            <v>45.6</v>
          </cell>
          <cell r="D2543">
            <v>6.2</v>
          </cell>
          <cell r="E2543">
            <v>1.4</v>
          </cell>
          <cell r="F2543">
            <v>100</v>
          </cell>
          <cell r="G2543">
            <v>56.8</v>
          </cell>
          <cell r="H2543">
            <v>182.6</v>
          </cell>
          <cell r="I2543">
            <v>43.2</v>
          </cell>
        </row>
        <row r="2544">
          <cell r="A2544" t="str">
            <v>Деятельность в сфере туризма</v>
          </cell>
          <cell r="B2544">
            <v>97</v>
          </cell>
          <cell r="C2544">
            <v>1.9</v>
          </cell>
          <cell r="D2544">
            <v>96.5</v>
          </cell>
          <cell r="E2544">
            <v>0.1</v>
          </cell>
          <cell r="F2544">
            <v>100</v>
          </cell>
          <cell r="G2544">
            <v>53.5</v>
          </cell>
          <cell r="H2544">
            <v>116.8</v>
          </cell>
          <cell r="I2544">
            <v>46.5</v>
          </cell>
        </row>
        <row r="2545">
          <cell r="A2545" t="str">
            <v>Щигры</v>
          </cell>
        </row>
        <row r="2546">
          <cell r="A2546" t="str">
            <v>Всего по обследуемым видам экономической деятельности</v>
          </cell>
          <cell r="B2546">
            <v>14.5</v>
          </cell>
          <cell r="C2546">
            <v>13.8</v>
          </cell>
          <cell r="D2546">
            <v>2.9</v>
          </cell>
          <cell r="E2546">
            <v>2.4</v>
          </cell>
          <cell r="F2546">
            <v>73.3</v>
          </cell>
          <cell r="G2546">
            <v>51.3</v>
          </cell>
          <cell r="H2546">
            <v>113.6</v>
          </cell>
          <cell r="I2546">
            <v>48.7</v>
          </cell>
        </row>
        <row r="2547">
          <cell r="A2547" t="str">
            <v>ОБРАБАТЫВАЮЩИЕ ПРОИЗВОДСТВА</v>
          </cell>
          <cell r="B2547">
            <v>14.6</v>
          </cell>
          <cell r="C2547">
            <v>14.5</v>
          </cell>
          <cell r="D2547">
            <v>3.1</v>
          </cell>
          <cell r="E2547">
            <v>2.6</v>
          </cell>
          <cell r="F2547">
            <v>72.8</v>
          </cell>
          <cell r="G2547">
            <v>48</v>
          </cell>
          <cell r="H2547">
            <v>113.4</v>
          </cell>
          <cell r="I2547">
            <v>52</v>
          </cell>
        </row>
        <row r="2548">
          <cell r="A2548" t="str">
            <v>Производство пищевых продуктов</v>
          </cell>
          <cell r="B2548">
            <v>23.4</v>
          </cell>
          <cell r="C2548">
            <v>23.3</v>
          </cell>
          <cell r="D2548">
            <v>5.3</v>
          </cell>
          <cell r="E2548">
            <v>4.5</v>
          </cell>
          <cell r="F2548">
            <v>72.8</v>
          </cell>
          <cell r="G2548">
            <v>67.3</v>
          </cell>
          <cell r="H2548">
            <v>123.8</v>
          </cell>
          <cell r="I2548">
            <v>32.700000000000003</v>
          </cell>
        </row>
        <row r="2549">
          <cell r="A2549" t="str">
            <v>Переработка и консервирование мяса и мясной пищевой продукции</v>
          </cell>
          <cell r="B2549">
            <v>11.9</v>
          </cell>
          <cell r="C2549">
            <v>11.7</v>
          </cell>
          <cell r="D2549">
            <v>0.3</v>
          </cell>
          <cell r="E2549">
            <v>0</v>
          </cell>
          <cell r="F2549">
            <v>0</v>
          </cell>
          <cell r="G2549">
            <v>86.7</v>
          </cell>
          <cell r="H2549">
            <v>113.2</v>
          </cell>
          <cell r="I2549">
            <v>13.3</v>
          </cell>
        </row>
        <row r="2550">
          <cell r="A2550" t="str">
            <v>Переработка и консервирование мяса</v>
          </cell>
          <cell r="B2550">
            <v>11.9</v>
          </cell>
          <cell r="C2550">
            <v>11.7</v>
          </cell>
          <cell r="D2550">
            <v>0.3</v>
          </cell>
          <cell r="E2550">
            <v>0</v>
          </cell>
          <cell r="F2550">
            <v>0</v>
          </cell>
          <cell r="G2550">
            <v>86.7</v>
          </cell>
          <cell r="H2550">
            <v>113.2</v>
          </cell>
          <cell r="I2550">
            <v>13.3</v>
          </cell>
        </row>
        <row r="2551">
          <cell r="A2551" t="str">
            <v>Производство мяса в охлажденном виде</v>
          </cell>
          <cell r="B2551">
            <v>11.9</v>
          </cell>
          <cell r="C2551">
            <v>11.7</v>
          </cell>
          <cell r="D2551">
            <v>0.3</v>
          </cell>
          <cell r="E2551">
            <v>0</v>
          </cell>
          <cell r="F2551">
            <v>0</v>
          </cell>
          <cell r="G2551">
            <v>86.7</v>
          </cell>
          <cell r="H2551">
            <v>113.2</v>
          </cell>
          <cell r="I2551">
            <v>13.3</v>
          </cell>
        </row>
        <row r="2552">
          <cell r="A2552" t="str">
            <v>Производство готовых кормов для животных</v>
          </cell>
          <cell r="B2552">
            <v>31</v>
          </cell>
          <cell r="C2552">
            <v>31</v>
          </cell>
          <cell r="D2552">
            <v>9.1</v>
          </cell>
          <cell r="E2552">
            <v>8</v>
          </cell>
          <cell r="F2552">
            <v>72.8</v>
          </cell>
          <cell r="G2552">
            <v>54.5</v>
          </cell>
          <cell r="H2552">
            <v>131.9</v>
          </cell>
          <cell r="I2552">
            <v>45.5</v>
          </cell>
        </row>
        <row r="2553">
          <cell r="A2553" t="str">
            <v>Производство готовых кормов для животных, содержащихся на фермах</v>
          </cell>
          <cell r="B2553">
            <v>31</v>
          </cell>
          <cell r="C2553">
            <v>31</v>
          </cell>
          <cell r="D2553">
            <v>9.1</v>
          </cell>
          <cell r="E2553">
            <v>8</v>
          </cell>
          <cell r="F2553">
            <v>72.8</v>
          </cell>
          <cell r="G2553">
            <v>54.5</v>
          </cell>
          <cell r="H2553">
            <v>131.9</v>
          </cell>
          <cell r="I2553">
            <v>45.5</v>
          </cell>
        </row>
        <row r="2554">
          <cell r="A2554" t="str">
            <v>Производство готовых кормов (смешанных и несмешанных), кроме муки и гранул из люцерны, для животных, содержащихся на фермах</v>
          </cell>
          <cell r="B2554">
            <v>31</v>
          </cell>
          <cell r="C2554">
            <v>31</v>
          </cell>
          <cell r="D2554">
            <v>9.1</v>
          </cell>
          <cell r="E2554">
            <v>8</v>
          </cell>
          <cell r="F2554">
            <v>72.8</v>
          </cell>
          <cell r="G2554">
            <v>54.5</v>
          </cell>
          <cell r="H2554">
            <v>131.9</v>
          </cell>
          <cell r="I2554">
            <v>45.5</v>
          </cell>
        </row>
        <row r="2555">
          <cell r="A2555" t="str">
            <v>Производство автотранспортных средств, прицепов и полуприцепов</v>
          </cell>
          <cell r="B2555">
            <v>0.5</v>
          </cell>
          <cell r="C2555">
            <v>0.5</v>
          </cell>
          <cell r="D2555">
            <v>0.4</v>
          </cell>
          <cell r="E2555">
            <v>0</v>
          </cell>
          <cell r="F2555">
            <v>100</v>
          </cell>
          <cell r="G2555">
            <v>17.399999999999999</v>
          </cell>
          <cell r="H2555">
            <v>100.1</v>
          </cell>
          <cell r="I2555">
            <v>82.6</v>
          </cell>
        </row>
        <row r="2556">
          <cell r="A2556" t="str">
            <v>Производство автотранспортных средств</v>
          </cell>
          <cell r="B2556">
            <v>0.5</v>
          </cell>
          <cell r="C2556">
            <v>0.5</v>
          </cell>
          <cell r="D2556">
            <v>0.4</v>
          </cell>
          <cell r="E2556">
            <v>0</v>
          </cell>
          <cell r="F2556">
            <v>100</v>
          </cell>
          <cell r="G2556">
            <v>17.399999999999999</v>
          </cell>
          <cell r="H2556">
            <v>100.1</v>
          </cell>
          <cell r="I2556">
            <v>82.6</v>
          </cell>
        </row>
        <row r="2557">
          <cell r="A2557" t="str">
            <v>Производство автотранспортных средств</v>
          </cell>
          <cell r="B2557">
            <v>0.5</v>
          </cell>
          <cell r="C2557">
            <v>0.5</v>
          </cell>
          <cell r="D2557">
            <v>0.4</v>
          </cell>
          <cell r="E2557">
            <v>0</v>
          </cell>
          <cell r="F2557">
            <v>100</v>
          </cell>
          <cell r="G2557">
            <v>17.399999999999999</v>
          </cell>
          <cell r="H2557">
            <v>100.1</v>
          </cell>
          <cell r="I2557">
            <v>82.6</v>
          </cell>
        </row>
        <row r="2558">
          <cell r="A2558" t="str">
            <v>Производство автомобилей специального назначения</v>
          </cell>
          <cell r="B2558">
            <v>0.5</v>
          </cell>
          <cell r="C2558">
            <v>0.5</v>
          </cell>
          <cell r="D2558">
            <v>0.4</v>
          </cell>
          <cell r="E2558">
            <v>0</v>
          </cell>
          <cell r="F2558">
            <v>100</v>
          </cell>
          <cell r="G2558">
            <v>17.399999999999999</v>
          </cell>
          <cell r="H2558">
            <v>100.1</v>
          </cell>
          <cell r="I2558">
            <v>82.6</v>
          </cell>
        </row>
        <row r="2559">
          <cell r="A2559" t="str">
            <v>ВОДОСНАБЖЕНИЕ; ВОДООТВЕДЕНИЕ, ОРГАНИЗАЦИЯ СБОРА И УТИЛИЗАЦИИ ОТХОДОВ, ДЕЯТЕЛЬНОСТЬ ПО ЛИКВИДАЦИИ ЗАГРЯЗНЕНИЙ</v>
          </cell>
          <cell r="B2559">
            <v>3.3</v>
          </cell>
          <cell r="C2559">
            <v>0</v>
          </cell>
          <cell r="D2559">
            <v>0.3</v>
          </cell>
          <cell r="E2559">
            <v>0.3</v>
          </cell>
          <cell r="F2559">
            <v>100</v>
          </cell>
          <cell r="G2559">
            <v>93.8</v>
          </cell>
          <cell r="H2559">
            <v>103.1</v>
          </cell>
          <cell r="I2559">
            <v>6.2</v>
          </cell>
        </row>
        <row r="2560">
          <cell r="A2560" t="str">
            <v>Предоставление услуг в области ликвидации последствий загрязнений и прочих услуг, связанных с удалением отходов</v>
          </cell>
          <cell r="B2560">
            <v>3.3</v>
          </cell>
          <cell r="C2560">
            <v>0</v>
          </cell>
          <cell r="D2560">
            <v>0.3</v>
          </cell>
          <cell r="E2560">
            <v>0.3</v>
          </cell>
          <cell r="F2560">
            <v>100</v>
          </cell>
          <cell r="G2560">
            <v>93.8</v>
          </cell>
          <cell r="H2560">
            <v>103.1</v>
          </cell>
          <cell r="I2560">
            <v>6.2</v>
          </cell>
        </row>
        <row r="2561">
          <cell r="A2561" t="str">
            <v>Предоставление услуг в области ликвидации последствий загрязнений и прочих услуг, связанных с удалением отходов</v>
          </cell>
          <cell r="B2561">
            <v>3.3</v>
          </cell>
          <cell r="C2561">
            <v>0</v>
          </cell>
          <cell r="D2561">
            <v>0.3</v>
          </cell>
          <cell r="E2561">
            <v>0.3</v>
          </cell>
          <cell r="F2561">
            <v>100</v>
          </cell>
          <cell r="G2561">
            <v>93.8</v>
          </cell>
          <cell r="H2561">
            <v>103.1</v>
          </cell>
          <cell r="I2561">
            <v>6.2</v>
          </cell>
        </row>
        <row r="2562">
          <cell r="A2562" t="str">
            <v>Предоставление услуг в области ликвидации последствий загрязнений и прочих услуг, связанных с удалением отходов</v>
          </cell>
          <cell r="B2562">
            <v>3.3</v>
          </cell>
          <cell r="C2562">
            <v>0</v>
          </cell>
          <cell r="D2562">
            <v>0.3</v>
          </cell>
          <cell r="E2562">
            <v>0.3</v>
          </cell>
          <cell r="F2562">
            <v>100</v>
          </cell>
          <cell r="G2562">
            <v>93.8</v>
          </cell>
          <cell r="H2562">
            <v>103.1</v>
          </cell>
          <cell r="I2562">
            <v>6.2</v>
          </cell>
        </row>
        <row r="2563">
          <cell r="A2563" t="str">
            <v>ТОРГОВЛЯ ОПТОВАЯ И РОЗНИЧНАЯ; РЕМОНТ АВТОТРАНСПОРТНЫХ СРЕДСТВ И МОТОЦИКЛОВ</v>
          </cell>
          <cell r="B2563">
            <v>40.1</v>
          </cell>
          <cell r="C2563">
            <v>25</v>
          </cell>
          <cell r="D2563">
            <v>1.9</v>
          </cell>
          <cell r="E2563">
            <v>1.3</v>
          </cell>
          <cell r="F2563">
            <v>100</v>
          </cell>
          <cell r="G2563">
            <v>71.5</v>
          </cell>
          <cell r="H2563">
            <v>163.69999999999999</v>
          </cell>
          <cell r="I2563">
            <v>28.5</v>
          </cell>
        </row>
        <row r="2564">
          <cell r="A2564" t="str">
            <v>Торговля оптовая, кроме оптовой торговли автотранспортными средствами и мотоциклами</v>
          </cell>
          <cell r="B2564">
            <v>0.9</v>
          </cell>
          <cell r="C2564">
            <v>0.9</v>
          </cell>
          <cell r="D2564">
            <v>0</v>
          </cell>
          <cell r="E2564">
            <v>0</v>
          </cell>
          <cell r="F2564">
            <v>0</v>
          </cell>
          <cell r="G2564">
            <v>47.8</v>
          </cell>
          <cell r="H2564">
            <v>101</v>
          </cell>
          <cell r="I2564">
            <v>52.2</v>
          </cell>
        </row>
        <row r="2565">
          <cell r="A2565" t="str">
            <v>Торговля оптовая специализированная прочая</v>
          </cell>
          <cell r="B2565">
            <v>0.9</v>
          </cell>
          <cell r="C2565">
            <v>0.9</v>
          </cell>
          <cell r="D2565">
            <v>0</v>
          </cell>
          <cell r="E2565">
            <v>0</v>
          </cell>
          <cell r="F2565">
            <v>0</v>
          </cell>
          <cell r="G2565">
            <v>47.8</v>
          </cell>
          <cell r="H2565">
            <v>101</v>
          </cell>
          <cell r="I2565">
            <v>52.2</v>
          </cell>
        </row>
        <row r="2566">
          <cell r="A2566" t="str">
            <v>Торговля оптовая химическими продуктами</v>
          </cell>
          <cell r="B2566">
            <v>0.9</v>
          </cell>
          <cell r="C2566">
            <v>0.9</v>
          </cell>
          <cell r="D2566">
            <v>0</v>
          </cell>
          <cell r="E2566">
            <v>0</v>
          </cell>
          <cell r="F2566">
            <v>0</v>
          </cell>
          <cell r="G2566">
            <v>47.8</v>
          </cell>
          <cell r="H2566">
            <v>101</v>
          </cell>
          <cell r="I2566">
            <v>52.2</v>
          </cell>
        </row>
        <row r="2567">
          <cell r="A2567" t="str">
            <v>Торговля оптовая удобрениями и агрохимическими продуктами</v>
          </cell>
          <cell r="B2567">
            <v>0.9</v>
          </cell>
          <cell r="C2567">
            <v>0.9</v>
          </cell>
          <cell r="D2567">
            <v>0</v>
          </cell>
          <cell r="E2567">
            <v>0</v>
          </cell>
          <cell r="F2567">
            <v>0</v>
          </cell>
          <cell r="G2567">
            <v>47.8</v>
          </cell>
          <cell r="H2567">
            <v>101</v>
          </cell>
          <cell r="I2567">
            <v>52.2</v>
          </cell>
        </row>
        <row r="2568">
          <cell r="A2568" t="str">
            <v>Торговля розничная, кроме торговли автотранспортными средствами и мотоциклами</v>
          </cell>
          <cell r="B2568">
            <v>44.5</v>
          </cell>
          <cell r="C2568">
            <v>27.7</v>
          </cell>
          <cell r="D2568">
            <v>2.2999999999999998</v>
          </cell>
          <cell r="E2568">
            <v>1.6</v>
          </cell>
          <cell r="F2568">
            <v>100</v>
          </cell>
          <cell r="G2568">
            <v>74.099999999999994</v>
          </cell>
          <cell r="H2568">
            <v>175.9</v>
          </cell>
          <cell r="I2568">
            <v>25.9</v>
          </cell>
        </row>
        <row r="2569">
          <cell r="A2569" t="str">
            <v>Торговля розничная в неспециализированных магазинах</v>
          </cell>
          <cell r="B2569">
            <v>44.9</v>
          </cell>
          <cell r="C2569">
            <v>27.9</v>
          </cell>
          <cell r="D2569">
            <v>2.2999999999999998</v>
          </cell>
          <cell r="E2569">
            <v>1.6</v>
          </cell>
          <cell r="F2569">
            <v>100</v>
          </cell>
          <cell r="G2569">
            <v>74.400000000000006</v>
          </cell>
          <cell r="H2569">
            <v>177.1</v>
          </cell>
          <cell r="I2569">
            <v>25.6</v>
          </cell>
        </row>
        <row r="2570">
          <cell r="A2570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2570">
            <v>36.4</v>
          </cell>
          <cell r="C2570">
            <v>16.899999999999999</v>
          </cell>
          <cell r="D2570">
            <v>2.2999999999999998</v>
          </cell>
          <cell r="E2570">
            <v>1.6</v>
          </cell>
          <cell r="F2570">
            <v>100</v>
          </cell>
          <cell r="G2570">
            <v>72</v>
          </cell>
          <cell r="H2570">
            <v>153.6</v>
          </cell>
          <cell r="I2570">
            <v>28</v>
          </cell>
        </row>
        <row r="2571">
          <cell r="A2571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2571">
            <v>36.4</v>
          </cell>
          <cell r="C2571">
            <v>16.899999999999999</v>
          </cell>
          <cell r="D2571">
            <v>2.2999999999999998</v>
          </cell>
          <cell r="E2571">
            <v>1.6</v>
          </cell>
          <cell r="F2571">
            <v>100</v>
          </cell>
          <cell r="G2571">
            <v>72</v>
          </cell>
          <cell r="H2571">
            <v>153.6</v>
          </cell>
          <cell r="I2571">
            <v>28</v>
          </cell>
        </row>
        <row r="2572">
          <cell r="A2572" t="str">
            <v>Торговля розничная прочая в неспециализированных магазинах</v>
          </cell>
          <cell r="B2572">
            <v>100</v>
          </cell>
          <cell r="C2572">
            <v>100</v>
          </cell>
          <cell r="D2572">
            <v>0</v>
          </cell>
          <cell r="E2572">
            <v>0</v>
          </cell>
          <cell r="F2572">
            <v>0</v>
          </cell>
          <cell r="G2572">
            <v>89.8</v>
          </cell>
          <cell r="H2572">
            <v>550700</v>
          </cell>
          <cell r="I2572">
            <v>10.199999999999999</v>
          </cell>
        </row>
        <row r="2573">
          <cell r="A2573" t="str">
            <v>Торговля розничная информационным и коммуникационным оборудованием в специализированных магазинах</v>
          </cell>
          <cell r="B2573">
            <v>0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44.2</v>
          </cell>
          <cell r="H2573">
            <v>100</v>
          </cell>
          <cell r="I2573">
            <v>55.8</v>
          </cell>
        </row>
        <row r="2574">
          <cell r="A2574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2574">
            <v>0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44.2</v>
          </cell>
          <cell r="H2574">
            <v>100</v>
          </cell>
          <cell r="I2574">
            <v>55.8</v>
          </cell>
        </row>
        <row r="2575">
          <cell r="A2575" t="str">
            <v>ТРАНСПОРТИРОВКА И ХРАНЕНИЕ</v>
          </cell>
          <cell r="B2575">
            <v>5.3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5.8</v>
          </cell>
          <cell r="H2575">
            <v>105.6</v>
          </cell>
          <cell r="I2575">
            <v>94.2</v>
          </cell>
        </row>
        <row r="2576">
          <cell r="A2576" t="str">
            <v>Деятельность сухопутного и трубопроводного транспорта</v>
          </cell>
          <cell r="B2576">
            <v>5.3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5.8</v>
          </cell>
          <cell r="H2576">
            <v>105.6</v>
          </cell>
          <cell r="I2576">
            <v>94.2</v>
          </cell>
        </row>
        <row r="2577">
          <cell r="A2577" t="str">
            <v>Деятельность прочего сухопутного пассажирского транспорта</v>
          </cell>
          <cell r="B2577">
            <v>5.3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5.8</v>
          </cell>
          <cell r="H2577">
            <v>105.6</v>
          </cell>
          <cell r="I2577">
            <v>94.2</v>
          </cell>
        </row>
        <row r="2578">
          <cell r="A2578" t="str">
            <v>Деятельность сухопутного пассажирского транспорта: внутригородские и пригородные перевозки пассажиров</v>
          </cell>
          <cell r="B2578">
            <v>5.3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5.8</v>
          </cell>
          <cell r="H2578">
            <v>105.6</v>
          </cell>
          <cell r="I2578">
            <v>94.2</v>
          </cell>
        </row>
        <row r="2579">
          <cell r="A2579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2579">
            <v>5.3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5.8</v>
          </cell>
          <cell r="H2579">
            <v>105.6</v>
          </cell>
          <cell r="I2579">
            <v>94.2</v>
          </cell>
        </row>
        <row r="2580">
          <cell r="A2580" t="str">
            <v>Деятельность автобусного транспорта по регулярным внутригородским и пригородным пассажирским перевозкам</v>
          </cell>
          <cell r="B2580">
            <v>5.3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5.8</v>
          </cell>
          <cell r="H2580">
            <v>105.6</v>
          </cell>
          <cell r="I2580">
            <v>94.2</v>
          </cell>
        </row>
        <row r="2581">
          <cell r="A2581" t="str">
            <v>ДЕЯТЕЛЬНОСТЬ ГОСТИНИЦ И ПРЕДПРИЯТИЙ ОБЩЕСТВЕННОГО ПИТАНИЯ</v>
          </cell>
          <cell r="B2581">
            <v>2.2999999999999998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33.299999999999997</v>
          </cell>
          <cell r="H2581">
            <v>102.4</v>
          </cell>
          <cell r="I2581">
            <v>66.7</v>
          </cell>
        </row>
        <row r="2582">
          <cell r="A2582" t="str">
            <v>Деятельность по предоставлению продуктов питания и напитков</v>
          </cell>
          <cell r="B2582">
            <v>2.2999999999999998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33.299999999999997</v>
          </cell>
          <cell r="H2582">
            <v>102.4</v>
          </cell>
          <cell r="I2582">
            <v>66.7</v>
          </cell>
        </row>
        <row r="2583">
          <cell r="A2583" t="str">
            <v>Деятельность ресторанов и услуги по доставке продуктов питания</v>
          </cell>
          <cell r="B2583">
            <v>2.2999999999999998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33.299999999999997</v>
          </cell>
          <cell r="H2583">
            <v>102.4</v>
          </cell>
          <cell r="I2583">
            <v>66.7</v>
          </cell>
        </row>
        <row r="2584">
          <cell r="A2584" t="str">
            <v>Деятельность ресторанов и услуги по доставке продуктов питания</v>
          </cell>
          <cell r="B2584">
            <v>2.2999999999999998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33.299999999999997</v>
          </cell>
          <cell r="H2584">
            <v>102.4</v>
          </cell>
          <cell r="I2584">
            <v>66.7</v>
          </cell>
        </row>
        <row r="2585">
          <cell r="A2585" t="str">
            <v>Деятельность ресторанов и кафе с полным ресторанным обслуживанием, кафетериев, ресторанов быстрого питания и самообслуживания</v>
          </cell>
          <cell r="B2585">
            <v>2.2999999999999998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33.299999999999997</v>
          </cell>
          <cell r="H2585">
            <v>102.4</v>
          </cell>
          <cell r="I2585">
            <v>66.7</v>
          </cell>
        </row>
        <row r="2586">
          <cell r="A2586" t="str">
            <v>ДЕЯТЕЛЬНОСТЬ ФИНАНСОВАЯ И СТРАХОВАЯ</v>
          </cell>
          <cell r="B2586">
            <v>0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81</v>
          </cell>
          <cell r="H2586">
            <v>100</v>
          </cell>
          <cell r="I2586">
            <v>19</v>
          </cell>
        </row>
        <row r="2587">
          <cell r="A2587" t="str">
            <v>Деятельность по предоставлению финансовых услуг, кроме услуг по страхованию и пенсионному обеспечению</v>
          </cell>
          <cell r="B2587">
            <v>0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81</v>
          </cell>
          <cell r="H2587">
            <v>100</v>
          </cell>
          <cell r="I2587">
            <v>19</v>
          </cell>
        </row>
        <row r="2588">
          <cell r="A2588" t="str">
            <v>Денежное посредничество</v>
          </cell>
          <cell r="B2588">
            <v>0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81</v>
          </cell>
          <cell r="H2588">
            <v>100</v>
          </cell>
          <cell r="I2588">
            <v>19</v>
          </cell>
        </row>
        <row r="2589">
          <cell r="A2589" t="str">
            <v>Денежное посредничество прочее</v>
          </cell>
          <cell r="B2589">
            <v>0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81</v>
          </cell>
          <cell r="H2589">
            <v>100</v>
          </cell>
          <cell r="I2589">
            <v>19</v>
          </cell>
        </row>
        <row r="2590">
          <cell r="A2590" t="str">
            <v>ПРЕДОСТАВЛЕНИЕ ПРОЧИХ ВИДОВ УСЛУГ</v>
          </cell>
          <cell r="B2590">
            <v>1.8</v>
          </cell>
          <cell r="C2590">
            <v>0.5</v>
          </cell>
          <cell r="D2590">
            <v>1.3</v>
          </cell>
          <cell r="E2590">
            <v>0</v>
          </cell>
          <cell r="F2590">
            <v>0</v>
          </cell>
          <cell r="G2590">
            <v>52.1</v>
          </cell>
          <cell r="H2590">
            <v>100.5</v>
          </cell>
          <cell r="I2590">
            <v>47.9</v>
          </cell>
        </row>
        <row r="2591">
          <cell r="A2591" t="str">
            <v>Деятельность по предоставлению прочих персональных услуг</v>
          </cell>
          <cell r="B2591">
            <v>1.8</v>
          </cell>
          <cell r="C2591">
            <v>0.5</v>
          </cell>
          <cell r="D2591">
            <v>1.3</v>
          </cell>
          <cell r="E2591">
            <v>0</v>
          </cell>
          <cell r="F2591">
            <v>0</v>
          </cell>
          <cell r="G2591">
            <v>52.1</v>
          </cell>
          <cell r="H2591">
            <v>100.5</v>
          </cell>
          <cell r="I2591">
            <v>47.9</v>
          </cell>
        </row>
        <row r="2592">
          <cell r="A2592" t="str">
            <v>Деятельность по предоставлению прочих персональных услуг</v>
          </cell>
          <cell r="B2592">
            <v>1.8</v>
          </cell>
          <cell r="C2592">
            <v>0.5</v>
          </cell>
          <cell r="D2592">
            <v>1.3</v>
          </cell>
          <cell r="E2592">
            <v>0</v>
          </cell>
          <cell r="F2592">
            <v>0</v>
          </cell>
          <cell r="G2592">
            <v>52.1</v>
          </cell>
          <cell r="H2592">
            <v>100.5</v>
          </cell>
          <cell r="I2592">
            <v>47.9</v>
          </cell>
        </row>
        <row r="2593">
          <cell r="A2593" t="str">
            <v>Предоставление услуг парикмахерскими и салонами красоты</v>
          </cell>
          <cell r="B2593">
            <v>1.8</v>
          </cell>
          <cell r="C2593">
            <v>0.5</v>
          </cell>
          <cell r="D2593">
            <v>1.3</v>
          </cell>
          <cell r="E2593">
            <v>0</v>
          </cell>
          <cell r="F2593">
            <v>0</v>
          </cell>
          <cell r="G2593">
            <v>52.1</v>
          </cell>
          <cell r="H2593">
            <v>100.5</v>
          </cell>
          <cell r="I2593">
            <v>47.9</v>
          </cell>
        </row>
        <row r="2594">
          <cell r="A2594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2594">
            <v>2.2999999999999998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33.299999999999997</v>
          </cell>
          <cell r="H2594">
            <v>102.4</v>
          </cell>
          <cell r="I2594">
            <v>66.7</v>
          </cell>
        </row>
        <row r="2595">
          <cell r="A2595" t="str">
            <v>Бытовые услуги населению</v>
          </cell>
          <cell r="B2595">
            <v>1.8</v>
          </cell>
          <cell r="C2595">
            <v>0.5</v>
          </cell>
          <cell r="D2595">
            <v>1.3</v>
          </cell>
          <cell r="E2595">
            <v>0</v>
          </cell>
          <cell r="F2595">
            <v>0</v>
          </cell>
          <cell r="G2595">
            <v>52.1</v>
          </cell>
          <cell r="H2595">
            <v>100.5</v>
          </cell>
          <cell r="I2595">
            <v>47.9</v>
          </cell>
        </row>
        <row r="2596">
          <cell r="A2596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2596">
            <v>13.9</v>
          </cell>
          <cell r="C2596">
            <v>13.6</v>
          </cell>
          <cell r="D2596">
            <v>2.9</v>
          </cell>
          <cell r="E2596">
            <v>2.4</v>
          </cell>
          <cell r="F2596">
            <v>73</v>
          </cell>
          <cell r="G2596">
            <v>50.9</v>
          </cell>
          <cell r="H2596">
            <v>112.7</v>
          </cell>
          <cell r="I2596">
            <v>49.1</v>
          </cell>
        </row>
        <row r="2597">
          <cell r="A2597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2597">
            <v>23.3</v>
          </cell>
          <cell r="C2597">
            <v>23.2</v>
          </cell>
          <cell r="D2597">
            <v>5.2</v>
          </cell>
          <cell r="E2597">
            <v>4.5</v>
          </cell>
          <cell r="F2597">
            <v>72.8</v>
          </cell>
          <cell r="G2597">
            <v>67.2</v>
          </cell>
          <cell r="H2597">
            <v>123.6</v>
          </cell>
          <cell r="I2597">
            <v>32.799999999999997</v>
          </cell>
        </row>
        <row r="2598">
          <cell r="A2598" t="str">
            <v>Платные услуги населению</v>
          </cell>
          <cell r="B2598">
            <v>3.5</v>
          </cell>
          <cell r="C2598">
            <v>0.3</v>
          </cell>
          <cell r="D2598">
            <v>0.7</v>
          </cell>
          <cell r="E2598">
            <v>0</v>
          </cell>
          <cell r="F2598">
            <v>0</v>
          </cell>
          <cell r="G2598">
            <v>29.7</v>
          </cell>
          <cell r="H2598">
            <v>102.9</v>
          </cell>
          <cell r="I2598">
            <v>70.3</v>
          </cell>
        </row>
        <row r="2599">
          <cell r="A2599" t="str">
            <v>Промышленное производство (промышленность)</v>
          </cell>
          <cell r="B2599">
            <v>13.9</v>
          </cell>
          <cell r="C2599">
            <v>13.6</v>
          </cell>
          <cell r="D2599">
            <v>2.9</v>
          </cell>
          <cell r="E2599">
            <v>2.4</v>
          </cell>
          <cell r="F2599">
            <v>73</v>
          </cell>
          <cell r="G2599">
            <v>50.9</v>
          </cell>
          <cell r="H2599">
            <v>112.7</v>
          </cell>
          <cell r="I2599">
            <v>49.1</v>
          </cell>
        </row>
        <row r="2600">
          <cell r="A2600" t="str">
            <v>Деятельность в сфере туризма</v>
          </cell>
          <cell r="B2600">
            <v>2.2999999999999998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  <cell r="G2600">
            <v>33.299999999999997</v>
          </cell>
          <cell r="H2600">
            <v>102.4</v>
          </cell>
          <cell r="I2600">
            <v>66.7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>
        <row r="7">
          <cell r="N7" t="str">
            <v>Всего по обследуемым видам экономической деятельности</v>
          </cell>
          <cell r="O7">
            <v>50.5</v>
          </cell>
          <cell r="P7">
            <v>16.8</v>
          </cell>
          <cell r="Q7">
            <v>8.6</v>
          </cell>
          <cell r="R7">
            <v>67.900000000000006</v>
          </cell>
          <cell r="S7">
            <v>57.6</v>
          </cell>
          <cell r="T7">
            <v>61</v>
          </cell>
        </row>
        <row r="8">
          <cell r="N8" t="str">
            <v>Растениеводство и животноводство, охота и предоставление соответствующих услуг в этих областях</v>
          </cell>
          <cell r="O8">
            <v>29.9</v>
          </cell>
          <cell r="P8">
            <v>14.4</v>
          </cell>
          <cell r="Q8">
            <v>5.2</v>
          </cell>
          <cell r="R8">
            <v>30.5</v>
          </cell>
          <cell r="S8">
            <v>44.2</v>
          </cell>
          <cell r="T8">
            <v>52.1</v>
          </cell>
        </row>
        <row r="9">
          <cell r="N9" t="str">
            <v>Лесоводство и лесозаготовки</v>
          </cell>
          <cell r="O9">
            <v>82.8</v>
          </cell>
          <cell r="P9">
            <v>83.6</v>
          </cell>
          <cell r="Q9" t="e">
            <v>#DIV/0!</v>
          </cell>
          <cell r="R9">
            <v>100</v>
          </cell>
          <cell r="S9">
            <v>81.7</v>
          </cell>
          <cell r="T9">
            <v>81</v>
          </cell>
        </row>
        <row r="10">
          <cell r="N10" t="str">
            <v>Рыболовство и рыбоводство</v>
          </cell>
          <cell r="O10">
            <v>73.5</v>
          </cell>
          <cell r="P10">
            <v>45.7</v>
          </cell>
          <cell r="Q10">
            <v>100</v>
          </cell>
          <cell r="R10">
            <v>74.099999999999994</v>
          </cell>
          <cell r="S10">
            <v>97.5</v>
          </cell>
          <cell r="T10">
            <v>85</v>
          </cell>
        </row>
        <row r="11">
          <cell r="N11" t="str">
            <v>Добыча металлических руд</v>
          </cell>
          <cell r="O11">
            <v>35</v>
          </cell>
          <cell r="P11">
            <v>15.5</v>
          </cell>
          <cell r="Q11">
            <v>25.5</v>
          </cell>
          <cell r="R11">
            <v>31.6</v>
          </cell>
          <cell r="S11">
            <v>49.3</v>
          </cell>
          <cell r="T11">
            <v>90.7</v>
          </cell>
        </row>
        <row r="12">
          <cell r="N12" t="str">
            <v>Добыча прочих полезных ископаемых</v>
          </cell>
          <cell r="O12">
            <v>88.5</v>
          </cell>
          <cell r="P12">
            <v>37.299999999999997</v>
          </cell>
          <cell r="Q12">
            <v>30.1</v>
          </cell>
          <cell r="R12">
            <v>70.7</v>
          </cell>
          <cell r="S12">
            <v>95.1</v>
          </cell>
          <cell r="T12">
            <v>92.4</v>
          </cell>
        </row>
        <row r="13">
          <cell r="N13" t="str">
            <v>Производство пищевых продуктов</v>
          </cell>
          <cell r="O13">
            <v>41.6</v>
          </cell>
          <cell r="P13">
            <v>18.7</v>
          </cell>
          <cell r="Q13">
            <v>17.2</v>
          </cell>
          <cell r="R13">
            <v>32.700000000000003</v>
          </cell>
          <cell r="S13">
            <v>54.3</v>
          </cell>
          <cell r="T13">
            <v>58.7</v>
          </cell>
        </row>
        <row r="14">
          <cell r="N14" t="str">
            <v>Производство напитков</v>
          </cell>
          <cell r="O14">
            <v>42</v>
          </cell>
          <cell r="P14">
            <v>14.9</v>
          </cell>
          <cell r="Q14">
            <v>0</v>
          </cell>
          <cell r="R14">
            <v>54.6</v>
          </cell>
          <cell r="S14">
            <v>42.8</v>
          </cell>
          <cell r="T14">
            <v>66.599999999999994</v>
          </cell>
        </row>
        <row r="15">
          <cell r="N15" t="str">
            <v>Производство текстильных изделий</v>
          </cell>
          <cell r="O15">
            <v>28.4</v>
          </cell>
          <cell r="P15">
            <v>47.6</v>
          </cell>
          <cell r="Q15" t="e">
            <v>#DIV/0!</v>
          </cell>
          <cell r="R15">
            <v>36.6</v>
          </cell>
          <cell r="S15">
            <v>25.3</v>
          </cell>
          <cell r="T15">
            <v>69.900000000000006</v>
          </cell>
        </row>
        <row r="16">
          <cell r="N16" t="str">
            <v>Производство одежды</v>
          </cell>
          <cell r="O16">
            <v>18.2</v>
          </cell>
          <cell r="P16">
            <v>5.2</v>
          </cell>
          <cell r="Q16" t="e">
            <v>#DIV/0!</v>
          </cell>
          <cell r="R16">
            <v>33.4</v>
          </cell>
          <cell r="S16">
            <v>56.4</v>
          </cell>
          <cell r="T16" t="e">
            <v>#DIV/0!</v>
          </cell>
        </row>
        <row r="17">
          <cell r="N17" t="str">
            <v>Производство кожи и изделий из кожи</v>
          </cell>
          <cell r="O17">
            <v>43.8</v>
          </cell>
          <cell r="P17">
            <v>30.2</v>
          </cell>
          <cell r="Q17">
            <v>36.200000000000003</v>
          </cell>
          <cell r="R17">
            <v>57.6</v>
          </cell>
          <cell r="S17">
            <v>78.599999999999994</v>
          </cell>
          <cell r="T17">
            <v>86</v>
          </cell>
        </row>
        <row r="18">
          <cell r="N18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O18">
            <v>54.2</v>
          </cell>
          <cell r="P18">
            <v>56.4</v>
          </cell>
          <cell r="Q18" t="e">
            <v>#DIV/0!</v>
          </cell>
          <cell r="R18">
            <v>83</v>
          </cell>
          <cell r="S18">
            <v>47.1</v>
          </cell>
          <cell r="T18">
            <v>96.8</v>
          </cell>
        </row>
        <row r="19">
          <cell r="N19" t="str">
            <v>Производство бумаги и бумажных изделий</v>
          </cell>
          <cell r="O19">
            <v>67.599999999999994</v>
          </cell>
          <cell r="P19">
            <v>42</v>
          </cell>
          <cell r="Q19" t="e">
            <v>#DIV/0!</v>
          </cell>
          <cell r="R19">
            <v>69.8</v>
          </cell>
          <cell r="S19">
            <v>70.900000000000006</v>
          </cell>
          <cell r="T19">
            <v>83.6</v>
          </cell>
        </row>
        <row r="20">
          <cell r="N20" t="str">
            <v>Деятельность полиграфическая и копирование носителей информации</v>
          </cell>
          <cell r="O20">
            <v>69.099999999999994</v>
          </cell>
          <cell r="P20">
            <v>57</v>
          </cell>
          <cell r="Q20">
            <v>36.1</v>
          </cell>
          <cell r="R20" t="e">
            <v>#DIV/0!</v>
          </cell>
          <cell r="S20">
            <v>92.7</v>
          </cell>
          <cell r="T20">
            <v>100</v>
          </cell>
        </row>
        <row r="21">
          <cell r="N21" t="str">
            <v>Производство химических веществ и химических продуктов</v>
          </cell>
          <cell r="O21">
            <v>24.5</v>
          </cell>
          <cell r="P21">
            <v>5.5</v>
          </cell>
          <cell r="Q21">
            <v>3.7</v>
          </cell>
          <cell r="R21">
            <v>9.6</v>
          </cell>
          <cell r="S21">
            <v>24.6</v>
          </cell>
          <cell r="T21">
            <v>35.200000000000003</v>
          </cell>
        </row>
        <row r="22">
          <cell r="N22" t="str">
            <v>Производство лекарственных средств и материалов, применяемых в медицинских целях</v>
          </cell>
          <cell r="O22">
            <v>47</v>
          </cell>
          <cell r="P22">
            <v>12.6</v>
          </cell>
          <cell r="Q22">
            <v>22.1</v>
          </cell>
          <cell r="R22">
            <v>64.099999999999994</v>
          </cell>
          <cell r="S22">
            <v>62.3</v>
          </cell>
          <cell r="T22">
            <v>62.8</v>
          </cell>
        </row>
        <row r="23">
          <cell r="N23" t="str">
            <v>Производство резиновых и пластмассовых изделий</v>
          </cell>
          <cell r="O23">
            <v>63.2</v>
          </cell>
          <cell r="P23">
            <v>36.1</v>
          </cell>
          <cell r="Q23" t="e">
            <v>#DIV/0!</v>
          </cell>
          <cell r="R23">
            <v>65.5</v>
          </cell>
          <cell r="S23">
            <v>73.2</v>
          </cell>
          <cell r="T23">
            <v>64.3</v>
          </cell>
        </row>
        <row r="24">
          <cell r="N24" t="str">
            <v>Производство прочей неметаллической минеральной продукции</v>
          </cell>
          <cell r="O24">
            <v>62.6</v>
          </cell>
          <cell r="P24">
            <v>43.8</v>
          </cell>
          <cell r="Q24">
            <v>0</v>
          </cell>
          <cell r="R24">
            <v>51.5</v>
          </cell>
          <cell r="S24">
            <v>68.599999999999994</v>
          </cell>
          <cell r="T24">
            <v>60.3</v>
          </cell>
        </row>
        <row r="25">
          <cell r="N25" t="str">
            <v>Производство металлургическое</v>
          </cell>
          <cell r="O25">
            <v>90.9</v>
          </cell>
          <cell r="P25" t="e">
            <v>#DIV/0!</v>
          </cell>
          <cell r="Q25" t="e">
            <v>#DIV/0!</v>
          </cell>
          <cell r="R25">
            <v>37.5</v>
          </cell>
          <cell r="S25">
            <v>100</v>
          </cell>
          <cell r="T25" t="e">
            <v>#DIV/0!</v>
          </cell>
        </row>
        <row r="26">
          <cell r="N26" t="str">
            <v>Производство готовых металлических изделий, кроме машин и оборудования</v>
          </cell>
          <cell r="O26">
            <v>53.8</v>
          </cell>
          <cell r="P26">
            <v>19.7</v>
          </cell>
          <cell r="Q26">
            <v>17.2</v>
          </cell>
          <cell r="R26">
            <v>54.3</v>
          </cell>
          <cell r="S26">
            <v>74.8</v>
          </cell>
          <cell r="T26">
            <v>95.3</v>
          </cell>
        </row>
        <row r="27">
          <cell r="N27" t="str">
            <v>Производство компьютеров, электронных и оптических изделий</v>
          </cell>
          <cell r="O27">
            <v>60.3</v>
          </cell>
          <cell r="P27">
            <v>35.1</v>
          </cell>
          <cell r="Q27">
            <v>40.9</v>
          </cell>
          <cell r="R27">
            <v>69.3</v>
          </cell>
          <cell r="S27">
            <v>66.7</v>
          </cell>
          <cell r="T27">
            <v>49.4</v>
          </cell>
        </row>
        <row r="28">
          <cell r="N28" t="str">
            <v>Производство электрического оборудования</v>
          </cell>
          <cell r="O28">
            <v>48.7</v>
          </cell>
          <cell r="P28">
            <v>48.5</v>
          </cell>
          <cell r="Q28">
            <v>16</v>
          </cell>
          <cell r="R28">
            <v>65</v>
          </cell>
          <cell r="S28">
            <v>45.7</v>
          </cell>
          <cell r="T28">
            <v>40.299999999999997</v>
          </cell>
        </row>
        <row r="29">
          <cell r="N29" t="str">
            <v>Производство машин и оборудования, не включенных в другие группировки</v>
          </cell>
          <cell r="O29">
            <v>55</v>
          </cell>
          <cell r="P29">
            <v>22.6</v>
          </cell>
          <cell r="Q29" t="e">
            <v>#DIV/0!</v>
          </cell>
          <cell r="R29">
            <v>17.7</v>
          </cell>
          <cell r="S29">
            <v>64.599999999999994</v>
          </cell>
          <cell r="T29">
            <v>82</v>
          </cell>
        </row>
        <row r="30">
          <cell r="N30" t="str">
            <v>Производство автотранспортных средств, прицепов и полуприцепов</v>
          </cell>
          <cell r="O30">
            <v>81.2</v>
          </cell>
          <cell r="P30">
            <v>51.1</v>
          </cell>
          <cell r="Q30">
            <v>25.1</v>
          </cell>
          <cell r="R30">
            <v>78</v>
          </cell>
          <cell r="S30">
            <v>84.4</v>
          </cell>
          <cell r="T30">
            <v>97.8</v>
          </cell>
        </row>
        <row r="31">
          <cell r="N31" t="str">
            <v>Производство прочих транспортных средств и оборудования</v>
          </cell>
          <cell r="O31">
            <v>44.9</v>
          </cell>
          <cell r="P31">
            <v>20.9</v>
          </cell>
          <cell r="Q31">
            <v>34.1</v>
          </cell>
          <cell r="R31">
            <v>40.299999999999997</v>
          </cell>
          <cell r="S31">
            <v>63.9</v>
          </cell>
          <cell r="T31">
            <v>81.8</v>
          </cell>
        </row>
        <row r="32">
          <cell r="N32" t="str">
            <v>Ремонт и монтаж машин и оборудования</v>
          </cell>
          <cell r="O32">
            <v>69.900000000000006</v>
          </cell>
          <cell r="P32" t="e">
            <v>#DIV/0!</v>
          </cell>
          <cell r="Q32" t="e">
            <v>#DIV/0!</v>
          </cell>
          <cell r="R32">
            <v>32.4</v>
          </cell>
          <cell r="S32">
            <v>88.8</v>
          </cell>
          <cell r="T32">
            <v>30.2</v>
          </cell>
        </row>
        <row r="33">
          <cell r="N33" t="str">
            <v>Обеспечение электрической энергией, газом и паром; кондиционирование воздуха</v>
          </cell>
          <cell r="O33">
            <v>50.6</v>
          </cell>
          <cell r="P33">
            <v>23.2</v>
          </cell>
          <cell r="Q33">
            <v>2.1</v>
          </cell>
          <cell r="R33">
            <v>52.3</v>
          </cell>
          <cell r="S33">
            <v>57</v>
          </cell>
          <cell r="T33">
            <v>59.1</v>
          </cell>
        </row>
        <row r="34">
          <cell r="N34" t="str">
            <v>Забор, очистка и распределение воды</v>
          </cell>
          <cell r="O34">
            <v>37</v>
          </cell>
          <cell r="P34">
            <v>31.1</v>
          </cell>
          <cell r="Q34" t="e">
            <v>#DIV/0!</v>
          </cell>
          <cell r="R34">
            <v>37.799999999999997</v>
          </cell>
          <cell r="S34">
            <v>35</v>
          </cell>
          <cell r="T34">
            <v>67.400000000000006</v>
          </cell>
        </row>
        <row r="35">
          <cell r="N35" t="str">
            <v>Сбор, обработка и утилизация отходов; обработка вторичного сырья</v>
          </cell>
          <cell r="O35">
            <v>71.3</v>
          </cell>
          <cell r="P35">
            <v>30.2</v>
          </cell>
          <cell r="Q35" t="e">
            <v>#DIV/0!</v>
          </cell>
          <cell r="R35">
            <v>54</v>
          </cell>
          <cell r="S35">
            <v>84.8</v>
          </cell>
          <cell r="T35">
            <v>82</v>
          </cell>
        </row>
        <row r="36">
          <cell r="N36" t="str">
            <v>Предоставление услуг в области ликвидации последствий загрязнений и прочих услуг, связанных с удалением отходов</v>
          </cell>
          <cell r="O36">
            <v>46.4</v>
          </cell>
          <cell r="P36">
            <v>46.6</v>
          </cell>
          <cell r="Q36">
            <v>16.5</v>
          </cell>
          <cell r="R36">
            <v>44.1</v>
          </cell>
          <cell r="S36">
            <v>45.2</v>
          </cell>
          <cell r="T36">
            <v>50.5</v>
          </cell>
        </row>
        <row r="37">
          <cell r="N37" t="str">
            <v>Строительство зданий</v>
          </cell>
          <cell r="O37">
            <v>68</v>
          </cell>
          <cell r="P37">
            <v>25.4</v>
          </cell>
          <cell r="Q37" t="e">
            <v>#DIV/0!</v>
          </cell>
          <cell r="R37">
            <v>28.7</v>
          </cell>
          <cell r="S37">
            <v>71.400000000000006</v>
          </cell>
          <cell r="T37">
            <v>82</v>
          </cell>
        </row>
        <row r="38">
          <cell r="N38" t="str">
            <v>Строительство инженерных сооружений</v>
          </cell>
          <cell r="O38">
            <v>53.7</v>
          </cell>
          <cell r="P38">
            <v>9.6</v>
          </cell>
          <cell r="Q38">
            <v>0</v>
          </cell>
          <cell r="R38">
            <v>53.1</v>
          </cell>
          <cell r="S38">
            <v>56.3</v>
          </cell>
          <cell r="T38">
            <v>57.8</v>
          </cell>
        </row>
        <row r="39">
          <cell r="N39" t="str">
            <v>Работы строительные специализированные</v>
          </cell>
          <cell r="O39">
            <v>39.299999999999997</v>
          </cell>
          <cell r="P39">
            <v>18.2</v>
          </cell>
          <cell r="Q39" t="e">
            <v>#DIV/0!</v>
          </cell>
          <cell r="R39">
            <v>14.9</v>
          </cell>
          <cell r="S39">
            <v>68</v>
          </cell>
          <cell r="T39">
            <v>59.9</v>
          </cell>
        </row>
        <row r="40">
          <cell r="N40" t="str">
            <v>Торговля оптовая и розничная автотранспортными средствами и мотоциклами и их ремонт</v>
          </cell>
          <cell r="O40">
            <v>8.9</v>
          </cell>
          <cell r="P40">
            <v>3</v>
          </cell>
          <cell r="Q40" t="e">
            <v>#DIV/0!</v>
          </cell>
          <cell r="R40">
            <v>13.8</v>
          </cell>
          <cell r="S40">
            <v>29</v>
          </cell>
          <cell r="T40">
            <v>26.3</v>
          </cell>
        </row>
        <row r="41">
          <cell r="N41" t="str">
            <v>Торговля оптовая, кроме оптовой торговли автотранспортными средствами и мотоциклами</v>
          </cell>
          <cell r="O41">
            <v>91.4</v>
          </cell>
          <cell r="P41">
            <v>43.1</v>
          </cell>
          <cell r="Q41" t="e">
            <v>#DIV/0!</v>
          </cell>
          <cell r="R41">
            <v>93.4</v>
          </cell>
          <cell r="S41">
            <v>93.9</v>
          </cell>
          <cell r="T41">
            <v>46.5</v>
          </cell>
        </row>
        <row r="42">
          <cell r="N42" t="str">
            <v>Торговля розничная, кроме торговли автотранспортными средствами и мотоциклами</v>
          </cell>
          <cell r="O42">
            <v>38</v>
          </cell>
          <cell r="P42">
            <v>17</v>
          </cell>
          <cell r="Q42">
            <v>5.4</v>
          </cell>
          <cell r="R42">
            <v>47</v>
          </cell>
          <cell r="S42">
            <v>53.1</v>
          </cell>
          <cell r="T42">
            <v>65.400000000000006</v>
          </cell>
        </row>
        <row r="43">
          <cell r="N43" t="str">
            <v>Деятельность сухопутного и трубопроводного транспорта</v>
          </cell>
          <cell r="O43">
            <v>53.8</v>
          </cell>
          <cell r="P43">
            <v>42</v>
          </cell>
          <cell r="Q43">
            <v>18</v>
          </cell>
          <cell r="R43">
            <v>46.8</v>
          </cell>
          <cell r="S43">
            <v>83</v>
          </cell>
          <cell r="T43">
            <v>62.9</v>
          </cell>
        </row>
        <row r="44">
          <cell r="N44" t="str">
            <v>Складское хозяйство и вспомогательная транспортная деятельность</v>
          </cell>
          <cell r="O44">
            <v>37.700000000000003</v>
          </cell>
          <cell r="P44">
            <v>30.4</v>
          </cell>
          <cell r="Q44" t="e">
            <v>#DIV/0!</v>
          </cell>
          <cell r="R44">
            <v>31</v>
          </cell>
          <cell r="S44">
            <v>47.9</v>
          </cell>
          <cell r="T44">
            <v>59</v>
          </cell>
        </row>
        <row r="45">
          <cell r="N45" t="str">
            <v>Деятельность почтовой связи и курьерская деятельность</v>
          </cell>
          <cell r="O45">
            <v>64</v>
          </cell>
          <cell r="P45">
            <v>31.6</v>
          </cell>
          <cell r="Q45" t="e">
            <v>#DIV/0!</v>
          </cell>
          <cell r="R45">
            <v>46.4</v>
          </cell>
          <cell r="S45">
            <v>87.5</v>
          </cell>
          <cell r="T45">
            <v>62.2</v>
          </cell>
        </row>
        <row r="46">
          <cell r="N46" t="str">
            <v>Деятельность по предоставлению мест для временного проживания</v>
          </cell>
          <cell r="O46">
            <v>31.7</v>
          </cell>
          <cell r="P46">
            <v>16.8</v>
          </cell>
          <cell r="Q46" t="e">
            <v>#DIV/0!</v>
          </cell>
          <cell r="R46">
            <v>70.3</v>
          </cell>
          <cell r="S46">
            <v>78.599999999999994</v>
          </cell>
          <cell r="T46">
            <v>79.3</v>
          </cell>
        </row>
        <row r="47">
          <cell r="N47" t="str">
            <v>Деятельность по предоставлению продуктов питания и напитков</v>
          </cell>
          <cell r="O47">
            <v>46.4</v>
          </cell>
          <cell r="P47">
            <v>13.9</v>
          </cell>
          <cell r="Q47" t="e">
            <v>#DIV/0!</v>
          </cell>
          <cell r="R47">
            <v>30.1</v>
          </cell>
          <cell r="S47">
            <v>50.5</v>
          </cell>
          <cell r="T47">
            <v>84.4</v>
          </cell>
        </row>
        <row r="48">
          <cell r="N48" t="str">
            <v>Деятельность издательская</v>
          </cell>
          <cell r="O48">
            <v>35.4</v>
          </cell>
          <cell r="P48">
            <v>31</v>
          </cell>
          <cell r="Q48" t="e">
            <v>#DIV/0!</v>
          </cell>
          <cell r="R48">
            <v>62</v>
          </cell>
          <cell r="S48">
            <v>90.4</v>
          </cell>
          <cell r="T48" t="e">
            <v>#DIV/0!</v>
          </cell>
        </row>
        <row r="49">
          <cell r="N49" t="str">
            <v>Деятельность в области телевизионного и радиовещания</v>
          </cell>
          <cell r="O49">
            <v>87.2</v>
          </cell>
          <cell r="P49">
            <v>39.6</v>
          </cell>
          <cell r="Q49" t="e">
            <v>#DIV/0!</v>
          </cell>
          <cell r="R49">
            <v>90.2</v>
          </cell>
          <cell r="S49">
            <v>90.8</v>
          </cell>
          <cell r="T49">
            <v>76.900000000000006</v>
          </cell>
        </row>
        <row r="50">
          <cell r="N50" t="str">
            <v>Деятельность в сфере телекоммуникаций</v>
          </cell>
          <cell r="O50">
            <v>67.3</v>
          </cell>
          <cell r="P50">
            <v>39.9</v>
          </cell>
          <cell r="Q50">
            <v>100</v>
          </cell>
          <cell r="R50">
            <v>61.6</v>
          </cell>
          <cell r="S50">
            <v>70.5</v>
          </cell>
          <cell r="T50">
            <v>83.5</v>
          </cell>
        </row>
        <row r="51">
          <cell r="N51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O51">
            <v>75.8</v>
          </cell>
          <cell r="P51">
            <v>100</v>
          </cell>
          <cell r="Q51" t="e">
            <v>#DIV/0!</v>
          </cell>
          <cell r="R51" t="e">
            <v>#DIV/0!</v>
          </cell>
          <cell r="S51">
            <v>76.400000000000006</v>
          </cell>
          <cell r="T51">
            <v>58.3</v>
          </cell>
        </row>
        <row r="52">
          <cell r="N52" t="str">
            <v>Деятельность в области информационных технологий</v>
          </cell>
          <cell r="O52">
            <v>100</v>
          </cell>
          <cell r="P52" t="e">
            <v>#DIV/0!</v>
          </cell>
          <cell r="Q52" t="e">
            <v>#DIV/0!</v>
          </cell>
          <cell r="R52" t="e">
            <v>#DIV/0!</v>
          </cell>
          <cell r="S52">
            <v>100</v>
          </cell>
          <cell r="T52" t="e">
            <v>#DIV/0!</v>
          </cell>
        </row>
        <row r="53">
          <cell r="N53" t="str">
            <v>Деятельность по предоставлению финансовых услуг, кроме услуг по страхованию и пенсионному обеспечению</v>
          </cell>
          <cell r="O53">
            <v>33.5</v>
          </cell>
          <cell r="P53">
            <v>5.0999999999999996</v>
          </cell>
          <cell r="Q53">
            <v>5.5</v>
          </cell>
          <cell r="R53">
            <v>54.3</v>
          </cell>
          <cell r="S53">
            <v>75</v>
          </cell>
          <cell r="T53">
            <v>75.099999999999994</v>
          </cell>
        </row>
        <row r="54">
          <cell r="N54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O54">
            <v>41.2</v>
          </cell>
          <cell r="P54">
            <v>24.1</v>
          </cell>
          <cell r="Q54" t="e">
            <v>#DIV/0!</v>
          </cell>
          <cell r="R54">
            <v>81</v>
          </cell>
          <cell r="S54">
            <v>63.2</v>
          </cell>
          <cell r="T54">
            <v>60.1</v>
          </cell>
        </row>
        <row r="55">
          <cell r="N55" t="str">
            <v>Деятельность вспомогательная в сфере финансовых услуг и страхования</v>
          </cell>
          <cell r="O55">
            <v>100</v>
          </cell>
          <cell r="P55" t="e">
            <v>#DIV/0!</v>
          </cell>
          <cell r="Q55" t="e">
            <v>#DIV/0!</v>
          </cell>
          <cell r="R55" t="e">
            <v>#DIV/0!</v>
          </cell>
          <cell r="S55">
            <v>100</v>
          </cell>
          <cell r="T55" t="e">
            <v>#DIV/0!</v>
          </cell>
        </row>
        <row r="56">
          <cell r="N56" t="str">
            <v>Операции с недвижимым имуществом</v>
          </cell>
          <cell r="O56">
            <v>17.399999999999999</v>
          </cell>
          <cell r="P56">
            <v>10.7</v>
          </cell>
          <cell r="Q56">
            <v>20.5</v>
          </cell>
          <cell r="R56">
            <v>12.9</v>
          </cell>
          <cell r="S56">
            <v>59.1</v>
          </cell>
          <cell r="T56">
            <v>59.6</v>
          </cell>
        </row>
        <row r="57">
          <cell r="N57" t="str">
            <v>Деятельность в области права и бухгалтерского учета</v>
          </cell>
          <cell r="O57">
            <v>46.3</v>
          </cell>
          <cell r="P57" t="e">
            <v>#DIV/0!</v>
          </cell>
          <cell r="Q57" t="e">
            <v>#DIV/0!</v>
          </cell>
          <cell r="R57" t="e">
            <v>#DIV/0!</v>
          </cell>
          <cell r="S57">
            <v>51.6</v>
          </cell>
          <cell r="T57">
            <v>0</v>
          </cell>
        </row>
        <row r="58">
          <cell r="N58" t="str">
            <v>Деятельность головных офисов; консультирование по вопросам управления</v>
          </cell>
          <cell r="O58">
            <v>54.1</v>
          </cell>
          <cell r="P58">
            <v>66.900000000000006</v>
          </cell>
          <cell r="Q58" t="e">
            <v>#DIV/0!</v>
          </cell>
          <cell r="R58">
            <v>15.7</v>
          </cell>
          <cell r="S58">
            <v>50.4</v>
          </cell>
          <cell r="T58">
            <v>65.3</v>
          </cell>
        </row>
        <row r="59">
          <cell r="N59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O59">
            <v>81.5</v>
          </cell>
          <cell r="P59">
            <v>35.4</v>
          </cell>
          <cell r="Q59" t="e">
            <v>#DIV/0!</v>
          </cell>
          <cell r="R59">
            <v>57.3</v>
          </cell>
          <cell r="S59">
            <v>86.1</v>
          </cell>
          <cell r="T59">
            <v>97</v>
          </cell>
        </row>
        <row r="60">
          <cell r="N60" t="str">
            <v>Научные исследования и разработки</v>
          </cell>
          <cell r="O60">
            <v>65.599999999999994</v>
          </cell>
          <cell r="P60">
            <v>23.2</v>
          </cell>
          <cell r="Q60">
            <v>30.5</v>
          </cell>
          <cell r="R60">
            <v>71.3</v>
          </cell>
          <cell r="S60">
            <v>89.8</v>
          </cell>
          <cell r="T60">
            <v>81.900000000000006</v>
          </cell>
        </row>
        <row r="61">
          <cell r="N61" t="str">
            <v>Деятельность рекламная и исследование конъюнктуры рынка</v>
          </cell>
          <cell r="O61">
            <v>52</v>
          </cell>
          <cell r="P61" t="e">
            <v>#DIV/0!</v>
          </cell>
          <cell r="Q61" t="e">
            <v>#DIV/0!</v>
          </cell>
          <cell r="R61">
            <v>100</v>
          </cell>
          <cell r="S61">
            <v>45.3</v>
          </cell>
          <cell r="T61" t="e">
            <v>#DIV/0!</v>
          </cell>
        </row>
        <row r="62">
          <cell r="N62" t="str">
            <v>Аренда и лизинг</v>
          </cell>
          <cell r="O62">
            <v>30.2</v>
          </cell>
          <cell r="P62">
            <v>9.5</v>
          </cell>
          <cell r="Q62" t="e">
            <v>#DIV/0!</v>
          </cell>
          <cell r="R62">
            <v>59.6</v>
          </cell>
          <cell r="S62">
            <v>22.4</v>
          </cell>
          <cell r="T62">
            <v>68.900000000000006</v>
          </cell>
        </row>
        <row r="63">
          <cell r="N63" t="str">
            <v>Деятельность по обеспечению безопасности и проведению расследований</v>
          </cell>
          <cell r="O63">
            <v>73.599999999999994</v>
          </cell>
          <cell r="P63">
            <v>83.6</v>
          </cell>
          <cell r="Q63" t="e">
            <v>#DIV/0!</v>
          </cell>
          <cell r="R63">
            <v>100</v>
          </cell>
          <cell r="S63">
            <v>93.1</v>
          </cell>
          <cell r="T63">
            <v>61</v>
          </cell>
        </row>
        <row r="64">
          <cell r="N64" t="str">
            <v>Деятельность по обслуживанию зданий и территорий</v>
          </cell>
          <cell r="O64">
            <v>79.5</v>
          </cell>
          <cell r="P64">
            <v>12.8</v>
          </cell>
          <cell r="Q64" t="e">
            <v>#DIV/0!</v>
          </cell>
          <cell r="R64">
            <v>66.7</v>
          </cell>
          <cell r="S64">
            <v>84.2</v>
          </cell>
          <cell r="T64">
            <v>83.7</v>
          </cell>
        </row>
        <row r="65">
          <cell r="N65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O65">
            <v>69.099999999999994</v>
          </cell>
          <cell r="P65">
            <v>33.700000000000003</v>
          </cell>
          <cell r="Q65" t="e">
            <v>#DIV/0!</v>
          </cell>
          <cell r="R65">
            <v>5.9</v>
          </cell>
          <cell r="S65">
            <v>73.400000000000006</v>
          </cell>
          <cell r="T65">
            <v>70.400000000000006</v>
          </cell>
        </row>
        <row r="66">
          <cell r="N66" t="str">
            <v>Деятельность в области здравоохранения</v>
          </cell>
          <cell r="O66">
            <v>51.6</v>
          </cell>
          <cell r="P66">
            <v>48.7</v>
          </cell>
          <cell r="Q66" t="e">
            <v>#DIV/0!</v>
          </cell>
          <cell r="R66">
            <v>47.9</v>
          </cell>
          <cell r="S66">
            <v>51.5</v>
          </cell>
          <cell r="T66">
            <v>64.7</v>
          </cell>
        </row>
        <row r="67">
          <cell r="N67" t="str">
            <v>Деятельность творческая, деятельность в области искусства и организации развлечений</v>
          </cell>
          <cell r="O67">
            <v>10.5</v>
          </cell>
          <cell r="P67">
            <v>4.9000000000000004</v>
          </cell>
          <cell r="Q67">
            <v>18.2</v>
          </cell>
          <cell r="R67">
            <v>100</v>
          </cell>
          <cell r="S67">
            <v>50</v>
          </cell>
          <cell r="T67">
            <v>100</v>
          </cell>
        </row>
        <row r="68">
          <cell r="N68" t="str">
            <v>Деятельность по организации и проведению азартных игр и заключению пари, по организации и проведению лотерей</v>
          </cell>
          <cell r="O68">
            <v>30.2</v>
          </cell>
          <cell r="P68" t="e">
            <v>#DIV/0!</v>
          </cell>
          <cell r="Q68" t="e">
            <v>#DIV/0!</v>
          </cell>
          <cell r="R68" t="e">
            <v>#DIV/0!</v>
          </cell>
          <cell r="S68">
            <v>30.2</v>
          </cell>
          <cell r="T68" t="e">
            <v>#DIV/0!</v>
          </cell>
        </row>
        <row r="69">
          <cell r="N69" t="str">
            <v>Деятельность в области спорта, отдыха и развлечений</v>
          </cell>
          <cell r="O69">
            <v>42</v>
          </cell>
          <cell r="P69" t="e">
            <v>#DIV/0!</v>
          </cell>
          <cell r="Q69" t="e">
            <v>#DIV/0!</v>
          </cell>
          <cell r="R69">
            <v>41.2</v>
          </cell>
          <cell r="S69">
            <v>100</v>
          </cell>
          <cell r="T69" t="e">
            <v>#DIV/0!</v>
          </cell>
        </row>
        <row r="70">
          <cell r="N70" t="str">
            <v>Ремонт компьютеров, предметов личного потребления и хозяйственно-бытового назначения</v>
          </cell>
          <cell r="O70">
            <v>41.9</v>
          </cell>
          <cell r="P70">
            <v>34.200000000000003</v>
          </cell>
          <cell r="Q70" t="e">
            <v>#DIV/0!</v>
          </cell>
          <cell r="R70">
            <v>100</v>
          </cell>
          <cell r="S70">
            <v>100</v>
          </cell>
          <cell r="T70" t="e">
            <v>#DIV/0!</v>
          </cell>
        </row>
        <row r="71">
          <cell r="N71" t="str">
            <v>Деятельность по предоставлению прочих персональных услуг</v>
          </cell>
          <cell r="O71">
            <v>47.5</v>
          </cell>
          <cell r="P71">
            <v>37.700000000000003</v>
          </cell>
          <cell r="Q71" t="e">
            <v>#DIV/0!</v>
          </cell>
          <cell r="R71">
            <v>28.9</v>
          </cell>
          <cell r="S71">
            <v>38.799999999999997</v>
          </cell>
          <cell r="T71">
            <v>71.8</v>
          </cell>
        </row>
        <row r="72">
          <cell r="N72" t="str">
            <v>СЕЛЬСКОЕ, ЛЕСНОЕ ХОЗЯЙСТВО, ОХОТА, РЫБОЛОВСТВО И РЫБОВОДСТВО</v>
          </cell>
          <cell r="O72">
            <v>30</v>
          </cell>
          <cell r="P72">
            <v>14.5</v>
          </cell>
          <cell r="Q72">
            <v>5.2</v>
          </cell>
          <cell r="R72">
            <v>30.6</v>
          </cell>
          <cell r="S72">
            <v>44.2</v>
          </cell>
          <cell r="T72">
            <v>52.3</v>
          </cell>
        </row>
        <row r="73">
          <cell r="N73" t="str">
            <v>ДОБЫЧА ПОЛЕЗНЫХ ИСКОПАЕМЫХ</v>
          </cell>
          <cell r="O73">
            <v>35.1</v>
          </cell>
          <cell r="P73">
            <v>15.5</v>
          </cell>
          <cell r="Q73">
            <v>26</v>
          </cell>
          <cell r="R73">
            <v>31.6</v>
          </cell>
          <cell r="S73">
            <v>49.5</v>
          </cell>
          <cell r="T73">
            <v>90.7</v>
          </cell>
        </row>
        <row r="74">
          <cell r="N74" t="str">
            <v>ОБРАБАТЫВАЮЩИЕ ПРОИЗВОДСТВА</v>
          </cell>
          <cell r="O74">
            <v>46</v>
          </cell>
          <cell r="P74">
            <v>21.3</v>
          </cell>
          <cell r="Q74">
            <v>17.8</v>
          </cell>
          <cell r="R74">
            <v>38.200000000000003</v>
          </cell>
          <cell r="S74">
            <v>56.1</v>
          </cell>
          <cell r="T74">
            <v>61.3</v>
          </cell>
        </row>
        <row r="75">
          <cell r="N75" t="str">
            <v>ОБЕСПЕЧЕНИЕ ЭЛЕКТРИЧЕСКОЙ ЭНЕРГИЕЙ, ГАЗОМ И ПАРОМ; КОНДИЦИОНИРОВАНИЕ ВОЗДУХА</v>
          </cell>
          <cell r="O75">
            <v>50.6</v>
          </cell>
          <cell r="P75">
            <v>23.2</v>
          </cell>
          <cell r="Q75">
            <v>2.1</v>
          </cell>
          <cell r="R75">
            <v>52.3</v>
          </cell>
          <cell r="S75">
            <v>57</v>
          </cell>
          <cell r="T75">
            <v>59.1</v>
          </cell>
        </row>
        <row r="76">
          <cell r="N76" t="str">
            <v>ВОДОСНАБЖЕНИЕ; ВОДООТВЕДЕНИЕ, ОРГАНИЗАЦИЯ СБОРА И УТИЛИЗАЦИИ ОТХОДОВ, ДЕЯТЕЛЬНОСТЬ ПО ЛИКВИДАЦИИ ЗАГРЯЗНЕНИЙ</v>
          </cell>
          <cell r="O76">
            <v>39.1</v>
          </cell>
          <cell r="P76">
            <v>31.4</v>
          </cell>
          <cell r="Q76">
            <v>16.5</v>
          </cell>
          <cell r="R76">
            <v>38.700000000000003</v>
          </cell>
          <cell r="S76">
            <v>37.6</v>
          </cell>
          <cell r="T76">
            <v>69.099999999999994</v>
          </cell>
        </row>
        <row r="77">
          <cell r="N77" t="str">
            <v>СТРОИТЕЛЬСТВО</v>
          </cell>
          <cell r="O77">
            <v>45.8</v>
          </cell>
          <cell r="P77">
            <v>17.8</v>
          </cell>
          <cell r="Q77">
            <v>0</v>
          </cell>
          <cell r="R77">
            <v>17</v>
          </cell>
          <cell r="S77">
            <v>64.2</v>
          </cell>
          <cell r="T77">
            <v>61.6</v>
          </cell>
        </row>
        <row r="78">
          <cell r="N78" t="str">
            <v>ТОРГОВЛЯ ОПТОВАЯ И РОЗНИЧНАЯ; РЕМОНТ АВТОТРАНСПОРТНЫХ СРЕДСТВ И МОТОЦИКЛОВ</v>
          </cell>
          <cell r="O78">
            <v>78</v>
          </cell>
          <cell r="P78">
            <v>14.6</v>
          </cell>
          <cell r="Q78">
            <v>5.4</v>
          </cell>
          <cell r="R78">
            <v>90.6</v>
          </cell>
          <cell r="S78">
            <v>81.2</v>
          </cell>
          <cell r="T78">
            <v>54</v>
          </cell>
        </row>
        <row r="79">
          <cell r="N79" t="str">
            <v>ТРАНСПОРТИРОВКА И ХРАНЕНИЕ</v>
          </cell>
          <cell r="O79">
            <v>52.5</v>
          </cell>
          <cell r="P79">
            <v>40.700000000000003</v>
          </cell>
          <cell r="Q79">
            <v>18</v>
          </cell>
          <cell r="R79">
            <v>45.4</v>
          </cell>
          <cell r="S79">
            <v>75.5</v>
          </cell>
          <cell r="T79">
            <v>62.8</v>
          </cell>
        </row>
        <row r="80">
          <cell r="N80" t="str">
            <v>ДЕЯТЕЛЬНОСТЬ ГОСТИНИЦ И ПРЕДПРИЯТИЙ ОБЩЕСТВЕННОГО ПИТАНИЯ</v>
          </cell>
          <cell r="O80">
            <v>44.1</v>
          </cell>
          <cell r="P80">
            <v>14.7</v>
          </cell>
          <cell r="Q80" t="e">
            <v>#DIV/0!</v>
          </cell>
          <cell r="R80">
            <v>39.299999999999997</v>
          </cell>
          <cell r="S80">
            <v>52.4</v>
          </cell>
          <cell r="T80">
            <v>84.4</v>
          </cell>
        </row>
        <row r="81">
          <cell r="N81" t="str">
            <v>ДЕЯТЕЛЬНОСТЬ В ОБЛАСТИ ИНФОРМАЦИИ И СВЯЗИ</v>
          </cell>
          <cell r="O81">
            <v>67.5</v>
          </cell>
          <cell r="P81">
            <v>39.6</v>
          </cell>
          <cell r="Q81">
            <v>100</v>
          </cell>
          <cell r="R81">
            <v>61.6</v>
          </cell>
          <cell r="S81">
            <v>70.8</v>
          </cell>
          <cell r="T81">
            <v>82.8</v>
          </cell>
        </row>
        <row r="82">
          <cell r="N82" t="str">
            <v>ДЕЯТЕЛЬНОСТЬ ФИНАНСОВАЯ И СТРАХОВАЯ</v>
          </cell>
          <cell r="O82">
            <v>33.6</v>
          </cell>
          <cell r="P82">
            <v>5.3</v>
          </cell>
          <cell r="Q82">
            <v>5.5</v>
          </cell>
          <cell r="R82">
            <v>54.4</v>
          </cell>
          <cell r="S82">
            <v>74.900000000000006</v>
          </cell>
          <cell r="T82">
            <v>73.7</v>
          </cell>
        </row>
        <row r="83">
          <cell r="N83" t="str">
            <v>ДЕЯТЕЛЬНОСТЬ ПО ОПЕРАЦИЯМ С НЕДВИЖИМЫМ ИМУЩЕСТВОМ</v>
          </cell>
          <cell r="O83">
            <v>17.399999999999999</v>
          </cell>
          <cell r="P83">
            <v>10.7</v>
          </cell>
          <cell r="Q83">
            <v>20.5</v>
          </cell>
          <cell r="R83">
            <v>12.9</v>
          </cell>
          <cell r="S83">
            <v>59.1</v>
          </cell>
          <cell r="T83">
            <v>59.6</v>
          </cell>
        </row>
        <row r="84">
          <cell r="N84" t="str">
            <v>ДЕЯТЕЛЬНОСТЬ ПРОФЕССИОНАЛЬНАЯ, НАУЧНАЯ И ТЕХНИЧЕСКАЯ</v>
          </cell>
          <cell r="O84">
            <v>64.2</v>
          </cell>
          <cell r="P84">
            <v>23.7</v>
          </cell>
          <cell r="Q84">
            <v>30.5</v>
          </cell>
          <cell r="R84">
            <v>48.3</v>
          </cell>
          <cell r="S84">
            <v>83.5</v>
          </cell>
          <cell r="T84">
            <v>70.7</v>
          </cell>
        </row>
        <row r="85">
          <cell r="N85" t="str">
            <v>ДЕЯТЕЛЬНОСТЬ АДМИНИСТРАТИВНАЯ И СОПУТСТВУЮЩИЕ ДОПОЛНИТЕЛЬНЫЕ УСЛУГИ</v>
          </cell>
          <cell r="O85">
            <v>31.3</v>
          </cell>
          <cell r="P85">
            <v>10.7</v>
          </cell>
          <cell r="Q85" t="e">
            <v>#DIV/0!</v>
          </cell>
          <cell r="R85">
            <v>59.6</v>
          </cell>
          <cell r="S85">
            <v>23.6</v>
          </cell>
          <cell r="T85">
            <v>65.400000000000006</v>
          </cell>
        </row>
        <row r="86">
          <cell r="N86" t="str">
            <v>ГОСУДАРСТВЕННОЕ УПРАВЛЕНИЕ И ОБЕСПЕЧЕНИЕ ВОЕННОЙ БЕЗОПАСНОСТИ; СОЦИАЛЬНОЕ ОБЕСПЕЧЕНИЕ</v>
          </cell>
          <cell r="O86">
            <v>69.099999999999994</v>
          </cell>
          <cell r="P86">
            <v>33.700000000000003</v>
          </cell>
          <cell r="Q86" t="e">
            <v>#DIV/0!</v>
          </cell>
          <cell r="R86">
            <v>5.9</v>
          </cell>
          <cell r="S86">
            <v>73.400000000000006</v>
          </cell>
          <cell r="T86">
            <v>70.400000000000006</v>
          </cell>
        </row>
        <row r="87">
          <cell r="N87" t="str">
            <v>ДЕЯТЕЛЬНОСТЬ В ОБЛАСТИ ЗДРАВООХРАНЕНИЯ И СОЦИАЛЬНЫХ УСЛУГ</v>
          </cell>
          <cell r="O87">
            <v>51.6</v>
          </cell>
          <cell r="P87">
            <v>48.7</v>
          </cell>
          <cell r="Q87" t="e">
            <v>#DIV/0!</v>
          </cell>
          <cell r="R87">
            <v>47.9</v>
          </cell>
          <cell r="S87">
            <v>51.5</v>
          </cell>
          <cell r="T87">
            <v>64.7</v>
          </cell>
        </row>
        <row r="88">
          <cell r="N88" t="str">
            <v>ДЕЯТЕЛЬНОСТЬ В ОБЛАСТИ КУЛЬТУРЫ, СПОРТА, ОРГАНИЗАЦИИ ДОСУГА И РАЗВЛЕЧЕНИЙ</v>
          </cell>
          <cell r="O88">
            <v>10.7</v>
          </cell>
          <cell r="P88">
            <v>4.9000000000000004</v>
          </cell>
          <cell r="Q88">
            <v>18.2</v>
          </cell>
          <cell r="R88">
            <v>65.8</v>
          </cell>
          <cell r="S88">
            <v>49.9</v>
          </cell>
          <cell r="T88">
            <v>100</v>
          </cell>
        </row>
        <row r="89">
          <cell r="N89" t="str">
            <v>ПРЕДОСТАВЛЕНИЕ ПРОЧИХ ВИДОВ УСЛУГ</v>
          </cell>
          <cell r="O89">
            <v>47.4</v>
          </cell>
          <cell r="P89">
            <v>37.6</v>
          </cell>
          <cell r="Q89" t="e">
            <v>#DIV/0!</v>
          </cell>
          <cell r="R89">
            <v>28.9</v>
          </cell>
          <cell r="S89">
            <v>41</v>
          </cell>
          <cell r="T89">
            <v>71.8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1"/>
    </sheetNames>
    <sheetDataSet>
      <sheetData sheetId="0">
        <row r="8">
          <cell r="A8" t="str">
            <v>Всего по обследуемым видам экономической деятельности</v>
          </cell>
          <cell r="B8">
            <v>8.6</v>
          </cell>
          <cell r="C8">
            <v>6.7</v>
          </cell>
          <cell r="D8">
            <v>3.3</v>
          </cell>
          <cell r="E8">
            <v>0.7</v>
          </cell>
          <cell r="F8">
            <v>88.3</v>
          </cell>
          <cell r="G8">
            <v>47.6</v>
          </cell>
          <cell r="H8">
            <v>105.8</v>
          </cell>
          <cell r="I8">
            <v>52.4</v>
          </cell>
        </row>
        <row r="9">
          <cell r="A9" t="str">
            <v>СЕЛЬСКОЕ, ЛЕСНОЕ ХОЗЯЙСТВО, ОХОТА, РЫБОЛОВСТВО И РЫБОВОДСТВО</v>
          </cell>
          <cell r="B9">
            <v>12.1</v>
          </cell>
          <cell r="C9">
            <v>10.9</v>
          </cell>
          <cell r="D9">
            <v>3.8</v>
          </cell>
          <cell r="E9">
            <v>0.6</v>
          </cell>
          <cell r="F9">
            <v>63.3</v>
          </cell>
          <cell r="G9">
            <v>65.400000000000006</v>
          </cell>
          <cell r="H9">
            <v>109.5</v>
          </cell>
          <cell r="I9">
            <v>34.6</v>
          </cell>
        </row>
        <row r="10">
          <cell r="A10" t="str">
            <v>Растениеводство и животноводство, охота и предоставление соответствующих услуг в этих областях</v>
          </cell>
          <cell r="B10">
            <v>12.2</v>
          </cell>
          <cell r="C10">
            <v>10.9</v>
          </cell>
          <cell r="D10">
            <v>3.8</v>
          </cell>
          <cell r="E10">
            <v>0.6</v>
          </cell>
          <cell r="F10">
            <v>63</v>
          </cell>
          <cell r="G10">
            <v>65.5</v>
          </cell>
          <cell r="H10">
            <v>109.5</v>
          </cell>
          <cell r="I10">
            <v>34.5</v>
          </cell>
        </row>
        <row r="11">
          <cell r="A11" t="str">
            <v>Выращивание однолетних культур</v>
          </cell>
          <cell r="B11">
            <v>17.3</v>
          </cell>
          <cell r="C11">
            <v>14.5</v>
          </cell>
          <cell r="D11">
            <v>5.8</v>
          </cell>
          <cell r="E11">
            <v>0.9</v>
          </cell>
          <cell r="F11">
            <v>80.5</v>
          </cell>
          <cell r="G11">
            <v>56.5</v>
          </cell>
          <cell r="H11">
            <v>114</v>
          </cell>
          <cell r="I11">
            <v>43.5</v>
          </cell>
        </row>
        <row r="12">
          <cell r="A12" t="str">
            <v>Выращивание зерновых (кроме риса), зернобобовых культур и семян масличных культур</v>
          </cell>
          <cell r="B12">
            <v>19.2</v>
          </cell>
          <cell r="C12">
            <v>15.6</v>
          </cell>
          <cell r="D12">
            <v>6.2</v>
          </cell>
          <cell r="E12">
            <v>0.9</v>
          </cell>
          <cell r="F12">
            <v>75.7</v>
          </cell>
          <cell r="G12">
            <v>55</v>
          </cell>
          <cell r="H12">
            <v>116</v>
          </cell>
          <cell r="I12">
            <v>45</v>
          </cell>
        </row>
        <row r="13">
          <cell r="A13" t="str">
            <v>Выращивание зерновых культур</v>
          </cell>
          <cell r="B13">
            <v>19</v>
          </cell>
          <cell r="C13">
            <v>15.5</v>
          </cell>
          <cell r="D13">
            <v>6.2</v>
          </cell>
          <cell r="E13">
            <v>0.9</v>
          </cell>
          <cell r="F13">
            <v>75.599999999999994</v>
          </cell>
          <cell r="G13">
            <v>55.1</v>
          </cell>
          <cell r="H13">
            <v>115.8</v>
          </cell>
          <cell r="I13">
            <v>44.9</v>
          </cell>
        </row>
        <row r="14">
          <cell r="A14" t="str">
            <v>Выращивание семян масличных культур</v>
          </cell>
          <cell r="B14">
            <v>36.1</v>
          </cell>
          <cell r="C14">
            <v>23.4</v>
          </cell>
          <cell r="D14">
            <v>8.1</v>
          </cell>
          <cell r="E14">
            <v>0.5</v>
          </cell>
          <cell r="F14">
            <v>100</v>
          </cell>
          <cell r="G14">
            <v>53</v>
          </cell>
          <cell r="H14">
            <v>143.80000000000001</v>
          </cell>
          <cell r="I14">
            <v>47</v>
          </cell>
        </row>
        <row r="15">
          <cell r="A15" t="str">
            <v>Выращивание овощей, бахчевых, корнеплодных и клубнеплодных культур, грибов и трюфелей</v>
          </cell>
          <cell r="B15">
            <v>14.8</v>
          </cell>
          <cell r="C15">
            <v>13.2</v>
          </cell>
          <cell r="D15">
            <v>4.8</v>
          </cell>
          <cell r="E15">
            <v>0.6</v>
          </cell>
          <cell r="F15">
            <v>100</v>
          </cell>
          <cell r="G15">
            <v>59.1</v>
          </cell>
          <cell r="H15">
            <v>111.6</v>
          </cell>
          <cell r="I15">
            <v>40.9</v>
          </cell>
        </row>
        <row r="16">
          <cell r="A16" t="str">
            <v>Выращивание овощей</v>
          </cell>
          <cell r="B16">
            <v>4.3</v>
          </cell>
          <cell r="C16">
            <v>4.0999999999999996</v>
          </cell>
          <cell r="D16">
            <v>1.3</v>
          </cell>
          <cell r="E16">
            <v>0.1</v>
          </cell>
          <cell r="F16">
            <v>100</v>
          </cell>
          <cell r="G16">
            <v>40.5</v>
          </cell>
          <cell r="H16">
            <v>103.2</v>
          </cell>
          <cell r="I16">
            <v>59.5</v>
          </cell>
        </row>
        <row r="17">
          <cell r="A17" t="str">
            <v>Выращивание столовых корнеплодных и клубнеплодных культур с высоким содержанием крахмала или инулина</v>
          </cell>
          <cell r="B17">
            <v>8.9</v>
          </cell>
          <cell r="C17">
            <v>8.9</v>
          </cell>
          <cell r="D17">
            <v>2.1</v>
          </cell>
          <cell r="E17">
            <v>0</v>
          </cell>
          <cell r="F17">
            <v>0</v>
          </cell>
          <cell r="G17">
            <v>56.7</v>
          </cell>
          <cell r="H17">
            <v>107.5</v>
          </cell>
          <cell r="I17">
            <v>43.3</v>
          </cell>
        </row>
        <row r="18">
          <cell r="A18" t="str">
            <v>Выращивание сахарной свеклы и семян сахарной свеклы</v>
          </cell>
          <cell r="B18">
            <v>17.399999999999999</v>
          </cell>
          <cell r="C18">
            <v>15.3</v>
          </cell>
          <cell r="D18">
            <v>6</v>
          </cell>
          <cell r="E18">
            <v>0.7</v>
          </cell>
          <cell r="F18">
            <v>100</v>
          </cell>
          <cell r="G18">
            <v>62.1</v>
          </cell>
          <cell r="H18">
            <v>113.8</v>
          </cell>
          <cell r="I18">
            <v>37.9</v>
          </cell>
        </row>
        <row r="19">
          <cell r="A19" t="str">
            <v>Выращивание сахарной свеклы</v>
          </cell>
          <cell r="B19">
            <v>17.399999999999999</v>
          </cell>
          <cell r="C19">
            <v>15.3</v>
          </cell>
          <cell r="D19">
            <v>6</v>
          </cell>
          <cell r="E19">
            <v>0.7</v>
          </cell>
          <cell r="F19">
            <v>100</v>
          </cell>
          <cell r="G19">
            <v>62.1</v>
          </cell>
          <cell r="H19">
            <v>113.8</v>
          </cell>
          <cell r="I19">
            <v>37.9</v>
          </cell>
        </row>
        <row r="20">
          <cell r="A20" t="str">
            <v>Выращивание прочих однолетних культур</v>
          </cell>
          <cell r="B20">
            <v>8.6999999999999993</v>
          </cell>
          <cell r="C20">
            <v>8.5</v>
          </cell>
          <cell r="D20">
            <v>5</v>
          </cell>
          <cell r="E20">
            <v>2.8</v>
          </cell>
          <cell r="F20">
            <v>80</v>
          </cell>
          <cell r="G20">
            <v>61.1</v>
          </cell>
          <cell r="H20">
            <v>104</v>
          </cell>
          <cell r="I20">
            <v>38.9</v>
          </cell>
        </row>
        <row r="21">
          <cell r="A21" t="str">
            <v>Животноводство</v>
          </cell>
          <cell r="B21">
            <v>8.6</v>
          </cell>
          <cell r="C21">
            <v>8.5</v>
          </cell>
          <cell r="D21">
            <v>2.5</v>
          </cell>
          <cell r="E21">
            <v>0.4</v>
          </cell>
          <cell r="F21">
            <v>34.6</v>
          </cell>
          <cell r="G21">
            <v>71.900000000000006</v>
          </cell>
          <cell r="H21">
            <v>106.6</v>
          </cell>
          <cell r="I21">
            <v>28.1</v>
          </cell>
        </row>
        <row r="22">
          <cell r="A22" t="str">
            <v>Разведение молочного крупного рогатого скота, производство сырого молока</v>
          </cell>
          <cell r="B22">
            <v>5.2</v>
          </cell>
          <cell r="C22">
            <v>5.0999999999999996</v>
          </cell>
          <cell r="D22">
            <v>2.7</v>
          </cell>
          <cell r="E22">
            <v>0</v>
          </cell>
          <cell r="F22">
            <v>0</v>
          </cell>
          <cell r="G22">
            <v>67.5</v>
          </cell>
          <cell r="H22">
            <v>102.6</v>
          </cell>
          <cell r="I22">
            <v>32.5</v>
          </cell>
        </row>
        <row r="23">
          <cell r="A23" t="str">
            <v>Разведение овец и коз</v>
          </cell>
          <cell r="B23">
            <v>62</v>
          </cell>
          <cell r="C23">
            <v>62</v>
          </cell>
          <cell r="D23">
            <v>1.4</v>
          </cell>
          <cell r="E23">
            <v>0</v>
          </cell>
          <cell r="F23">
            <v>0</v>
          </cell>
          <cell r="G23">
            <v>87.8</v>
          </cell>
          <cell r="H23">
            <v>259.60000000000002</v>
          </cell>
          <cell r="I23">
            <v>12.2</v>
          </cell>
        </row>
        <row r="24">
          <cell r="A24" t="str">
            <v>Разведение свиней</v>
          </cell>
          <cell r="B24">
            <v>8.5</v>
          </cell>
          <cell r="C24">
            <v>8.5</v>
          </cell>
          <cell r="D24">
            <v>2.6</v>
          </cell>
          <cell r="E24">
            <v>0.4</v>
          </cell>
          <cell r="F24">
            <v>34.200000000000003</v>
          </cell>
          <cell r="G24">
            <v>72.3</v>
          </cell>
          <cell r="H24">
            <v>106.5</v>
          </cell>
          <cell r="I24">
            <v>27.7</v>
          </cell>
        </row>
        <row r="25">
          <cell r="A25" t="str">
            <v>Разведение сельскохозяйственной птицы</v>
          </cell>
          <cell r="B25">
            <v>1.1000000000000001</v>
          </cell>
          <cell r="C25">
            <v>1</v>
          </cell>
          <cell r="D25">
            <v>0.2</v>
          </cell>
          <cell r="E25">
            <v>0.2</v>
          </cell>
          <cell r="F25">
            <v>98.4</v>
          </cell>
          <cell r="G25">
            <v>51.2</v>
          </cell>
          <cell r="H25">
            <v>100.9</v>
          </cell>
          <cell r="I25">
            <v>48.8</v>
          </cell>
        </row>
        <row r="26">
          <cell r="A26" t="str">
            <v>Смешанное сельское хозяйство</v>
          </cell>
          <cell r="B26">
            <v>0</v>
          </cell>
          <cell r="C26">
            <v>0</v>
          </cell>
          <cell r="D26">
            <v>47</v>
          </cell>
          <cell r="E26">
            <v>0</v>
          </cell>
          <cell r="F26">
            <v>0</v>
          </cell>
          <cell r="G26">
            <v>87.4</v>
          </cell>
          <cell r="H26">
            <v>53</v>
          </cell>
          <cell r="I26">
            <v>12.6</v>
          </cell>
        </row>
        <row r="27">
          <cell r="A27" t="str">
            <v>Смешанное сельское хозяйство</v>
          </cell>
          <cell r="B27">
            <v>0</v>
          </cell>
          <cell r="C27">
            <v>0</v>
          </cell>
          <cell r="D27">
            <v>47</v>
          </cell>
          <cell r="E27">
            <v>0</v>
          </cell>
          <cell r="F27">
            <v>0</v>
          </cell>
          <cell r="G27">
            <v>87.4</v>
          </cell>
          <cell r="H27">
            <v>53</v>
          </cell>
          <cell r="I27">
            <v>12.6</v>
          </cell>
        </row>
        <row r="28">
          <cell r="A28" t="str">
            <v>Деятельность вспомогательная в области производства сельскохозяйственных культур и послеуборочной обработки сельхозпродукции</v>
          </cell>
          <cell r="B28">
            <v>1.1000000000000001</v>
          </cell>
          <cell r="C28">
            <v>1.1000000000000001</v>
          </cell>
          <cell r="D28">
            <v>0</v>
          </cell>
          <cell r="E28">
            <v>0</v>
          </cell>
          <cell r="F28">
            <v>0</v>
          </cell>
          <cell r="G28">
            <v>47.4</v>
          </cell>
          <cell r="H28">
            <v>101</v>
          </cell>
          <cell r="I28">
            <v>52.6</v>
          </cell>
        </row>
        <row r="29">
          <cell r="A29" t="str">
            <v>Предоставление услуг в области растениеводства</v>
          </cell>
          <cell r="B29">
            <v>1.1000000000000001</v>
          </cell>
          <cell r="C29">
            <v>1.1000000000000001</v>
          </cell>
          <cell r="D29">
            <v>0</v>
          </cell>
          <cell r="E29">
            <v>0</v>
          </cell>
          <cell r="F29">
            <v>0</v>
          </cell>
          <cell r="G29">
            <v>47.4</v>
          </cell>
          <cell r="H29">
            <v>101</v>
          </cell>
          <cell r="I29">
            <v>52.6</v>
          </cell>
        </row>
        <row r="30">
          <cell r="A30" t="str">
            <v>Лесоводство и лесозаготовки</v>
          </cell>
          <cell r="B30">
            <v>1.4</v>
          </cell>
          <cell r="C30">
            <v>1.3</v>
          </cell>
          <cell r="D30">
            <v>3</v>
          </cell>
          <cell r="E30">
            <v>3</v>
          </cell>
          <cell r="F30">
            <v>100</v>
          </cell>
          <cell r="G30">
            <v>16.3</v>
          </cell>
          <cell r="H30">
            <v>98.3</v>
          </cell>
          <cell r="I30">
            <v>83.7</v>
          </cell>
        </row>
        <row r="31">
          <cell r="A31" t="str">
            <v>Лесоводство и прочая лесохозяйственная деятельность</v>
          </cell>
          <cell r="B31">
            <v>0</v>
          </cell>
          <cell r="C31">
            <v>0</v>
          </cell>
          <cell r="D31">
            <v>6.5</v>
          </cell>
          <cell r="E31">
            <v>6.5</v>
          </cell>
          <cell r="F31">
            <v>100</v>
          </cell>
          <cell r="G31">
            <v>12.7</v>
          </cell>
          <cell r="H31">
            <v>93.5</v>
          </cell>
          <cell r="I31">
            <v>87.3</v>
          </cell>
        </row>
        <row r="32">
          <cell r="A32" t="str">
            <v>Лесоводство и прочая лесохозяйственная деятельность</v>
          </cell>
          <cell r="B32">
            <v>0</v>
          </cell>
          <cell r="C32">
            <v>0</v>
          </cell>
          <cell r="D32">
            <v>6.5</v>
          </cell>
          <cell r="E32">
            <v>6.5</v>
          </cell>
          <cell r="F32">
            <v>100</v>
          </cell>
          <cell r="G32">
            <v>12.7</v>
          </cell>
          <cell r="H32">
            <v>93.5</v>
          </cell>
          <cell r="I32">
            <v>87.3</v>
          </cell>
        </row>
        <row r="33">
          <cell r="A33" t="str">
            <v>Лесозаготовки</v>
          </cell>
          <cell r="B33">
            <v>1.9</v>
          </cell>
          <cell r="C33">
            <v>1.8</v>
          </cell>
          <cell r="D33">
            <v>1.4</v>
          </cell>
          <cell r="E33">
            <v>1.4</v>
          </cell>
          <cell r="F33">
            <v>100</v>
          </cell>
          <cell r="G33">
            <v>17.8</v>
          </cell>
          <cell r="H33">
            <v>100.5</v>
          </cell>
          <cell r="I33">
            <v>82.2</v>
          </cell>
        </row>
        <row r="34">
          <cell r="A34" t="str">
            <v>Лесозаготовки</v>
          </cell>
          <cell r="B34">
            <v>1.9</v>
          </cell>
          <cell r="C34">
            <v>1.8</v>
          </cell>
          <cell r="D34">
            <v>1.4</v>
          </cell>
          <cell r="E34">
            <v>1.4</v>
          </cell>
          <cell r="F34">
            <v>100</v>
          </cell>
          <cell r="G34">
            <v>17.8</v>
          </cell>
          <cell r="H34">
            <v>100.5</v>
          </cell>
          <cell r="I34">
            <v>82.2</v>
          </cell>
        </row>
        <row r="35">
          <cell r="A35" t="str">
            <v>Рыболовство и рыбоводство</v>
          </cell>
          <cell r="B35">
            <v>0</v>
          </cell>
          <cell r="C35">
            <v>0</v>
          </cell>
          <cell r="D35">
            <v>1.1000000000000001</v>
          </cell>
          <cell r="E35">
            <v>0</v>
          </cell>
          <cell r="F35">
            <v>0</v>
          </cell>
          <cell r="G35">
            <v>24.6</v>
          </cell>
          <cell r="H35">
            <v>98.9</v>
          </cell>
          <cell r="I35">
            <v>75.400000000000006</v>
          </cell>
        </row>
        <row r="36">
          <cell r="A36" t="str">
            <v>Рыбоводство</v>
          </cell>
          <cell r="B36">
            <v>0</v>
          </cell>
          <cell r="C36">
            <v>0</v>
          </cell>
          <cell r="D36">
            <v>1.1000000000000001</v>
          </cell>
          <cell r="E36">
            <v>0</v>
          </cell>
          <cell r="F36">
            <v>0</v>
          </cell>
          <cell r="G36">
            <v>24.6</v>
          </cell>
          <cell r="H36">
            <v>98.9</v>
          </cell>
          <cell r="I36">
            <v>75.400000000000006</v>
          </cell>
        </row>
        <row r="37">
          <cell r="A37" t="str">
            <v>Рыбоводство морское</v>
          </cell>
          <cell r="B37">
            <v>0</v>
          </cell>
          <cell r="C37">
            <v>0</v>
          </cell>
          <cell r="D37">
            <v>1.8</v>
          </cell>
          <cell r="E37">
            <v>0</v>
          </cell>
          <cell r="F37">
            <v>0</v>
          </cell>
          <cell r="G37">
            <v>13.8</v>
          </cell>
          <cell r="H37">
            <v>98.2</v>
          </cell>
          <cell r="I37">
            <v>86.2</v>
          </cell>
        </row>
        <row r="38">
          <cell r="A38" t="str">
            <v>Воспроизводство морских биоресурсов искусственное</v>
          </cell>
          <cell r="B38">
            <v>0</v>
          </cell>
          <cell r="C38">
            <v>0</v>
          </cell>
          <cell r="D38">
            <v>1.8</v>
          </cell>
          <cell r="E38">
            <v>0</v>
          </cell>
          <cell r="F38">
            <v>0</v>
          </cell>
          <cell r="G38">
            <v>13.8</v>
          </cell>
          <cell r="H38">
            <v>98.2</v>
          </cell>
          <cell r="I38">
            <v>86.2</v>
          </cell>
        </row>
        <row r="39">
          <cell r="A39" t="str">
            <v>Рыбоводство пресноводное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40.6</v>
          </cell>
          <cell r="H39">
            <v>100</v>
          </cell>
          <cell r="I39">
            <v>59.5</v>
          </cell>
        </row>
        <row r="40">
          <cell r="A40" t="str">
            <v>Воспроизводство пресноводных биоресурсов искусственное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40.6</v>
          </cell>
          <cell r="H40">
            <v>100</v>
          </cell>
          <cell r="I40">
            <v>59.5</v>
          </cell>
        </row>
        <row r="41">
          <cell r="A41" t="str">
            <v>ДОБЫЧА ПОЛЕЗНЫХ ИСКОПАЕМЫХ</v>
          </cell>
          <cell r="B41">
            <v>3.8</v>
          </cell>
          <cell r="C41">
            <v>3.7</v>
          </cell>
          <cell r="D41">
            <v>0.6</v>
          </cell>
          <cell r="E41">
            <v>0.4</v>
          </cell>
          <cell r="F41">
            <v>77.900000000000006</v>
          </cell>
          <cell r="G41">
            <v>60.2</v>
          </cell>
          <cell r="H41">
            <v>103.2</v>
          </cell>
          <cell r="I41">
            <v>39.799999999999997</v>
          </cell>
        </row>
        <row r="42">
          <cell r="A42" t="str">
            <v>Добыча металлических руд</v>
          </cell>
          <cell r="B42">
            <v>3.8</v>
          </cell>
          <cell r="C42">
            <v>3.8</v>
          </cell>
          <cell r="D42">
            <v>0.6</v>
          </cell>
          <cell r="E42">
            <v>0.4</v>
          </cell>
          <cell r="F42">
            <v>77.900000000000006</v>
          </cell>
          <cell r="G42">
            <v>60.2</v>
          </cell>
          <cell r="H42">
            <v>103.3</v>
          </cell>
          <cell r="I42">
            <v>39.799999999999997</v>
          </cell>
        </row>
        <row r="43">
          <cell r="A43" t="str">
            <v>Добыча и обогащение железных руд</v>
          </cell>
          <cell r="B43">
            <v>3.8</v>
          </cell>
          <cell r="C43">
            <v>3.8</v>
          </cell>
          <cell r="D43">
            <v>0.6</v>
          </cell>
          <cell r="E43">
            <v>0.4</v>
          </cell>
          <cell r="F43">
            <v>77.900000000000006</v>
          </cell>
          <cell r="G43">
            <v>60.2</v>
          </cell>
          <cell r="H43">
            <v>103.3</v>
          </cell>
          <cell r="I43">
            <v>39.799999999999997</v>
          </cell>
        </row>
        <row r="44">
          <cell r="A44" t="str">
            <v>Добыча и обогащение железных руд</v>
          </cell>
          <cell r="B44">
            <v>3.8</v>
          </cell>
          <cell r="C44">
            <v>3.8</v>
          </cell>
          <cell r="D44">
            <v>0.6</v>
          </cell>
          <cell r="E44">
            <v>0.4</v>
          </cell>
          <cell r="F44">
            <v>77.900000000000006</v>
          </cell>
          <cell r="G44">
            <v>60.2</v>
          </cell>
          <cell r="H44">
            <v>103.3</v>
          </cell>
          <cell r="I44">
            <v>39.799999999999997</v>
          </cell>
        </row>
        <row r="45">
          <cell r="A45" t="str">
            <v>Обогащение и агломерация железных руд</v>
          </cell>
          <cell r="B45">
            <v>3.8</v>
          </cell>
          <cell r="C45">
            <v>3.8</v>
          </cell>
          <cell r="D45">
            <v>0.6</v>
          </cell>
          <cell r="E45">
            <v>0.4</v>
          </cell>
          <cell r="F45">
            <v>77.900000000000006</v>
          </cell>
          <cell r="G45">
            <v>60.2</v>
          </cell>
          <cell r="H45">
            <v>103.3</v>
          </cell>
          <cell r="I45">
            <v>39.799999999999997</v>
          </cell>
        </row>
        <row r="46">
          <cell r="A46" t="str">
            <v>Добыча прочих полезных ископаемых</v>
          </cell>
          <cell r="B46">
            <v>0</v>
          </cell>
          <cell r="C46">
            <v>0</v>
          </cell>
          <cell r="D46">
            <v>0.8</v>
          </cell>
          <cell r="E46">
            <v>0.8</v>
          </cell>
          <cell r="F46">
            <v>100</v>
          </cell>
          <cell r="G46">
            <v>8.6999999999999993</v>
          </cell>
          <cell r="H46">
            <v>99.2</v>
          </cell>
          <cell r="I46">
            <v>91.3</v>
          </cell>
        </row>
        <row r="47">
          <cell r="A47" t="str">
            <v>Добыча камня, песка и глины</v>
          </cell>
          <cell r="B47">
            <v>0</v>
          </cell>
          <cell r="C47">
            <v>0</v>
          </cell>
          <cell r="D47">
            <v>0.8</v>
          </cell>
          <cell r="E47">
            <v>0.8</v>
          </cell>
          <cell r="F47">
            <v>100</v>
          </cell>
          <cell r="G47">
            <v>8.6999999999999993</v>
          </cell>
          <cell r="H47">
            <v>99.2</v>
          </cell>
          <cell r="I47">
            <v>91.3</v>
          </cell>
        </row>
        <row r="48">
          <cell r="A48" t="str">
            <v>Разработка гравийных и песчаных карьеров, добыча глины и каолина</v>
          </cell>
          <cell r="B48">
            <v>0</v>
          </cell>
          <cell r="C48">
            <v>0</v>
          </cell>
          <cell r="D48">
            <v>0.8</v>
          </cell>
          <cell r="E48">
            <v>0.8</v>
          </cell>
          <cell r="F48">
            <v>100</v>
          </cell>
          <cell r="G48">
            <v>8.6999999999999993</v>
          </cell>
          <cell r="H48">
            <v>99.2</v>
          </cell>
          <cell r="I48">
            <v>91.3</v>
          </cell>
        </row>
        <row r="49">
          <cell r="A49" t="str">
            <v>Добыча глины и каолина</v>
          </cell>
          <cell r="B49">
            <v>0</v>
          </cell>
          <cell r="C49">
            <v>0</v>
          </cell>
          <cell r="D49">
            <v>0.8</v>
          </cell>
          <cell r="E49">
            <v>0.8</v>
          </cell>
          <cell r="F49">
            <v>100</v>
          </cell>
          <cell r="G49">
            <v>8.6999999999999993</v>
          </cell>
          <cell r="H49">
            <v>99.2</v>
          </cell>
          <cell r="I49">
            <v>91.3</v>
          </cell>
        </row>
        <row r="50">
          <cell r="A50" t="str">
            <v>ОБРАБАТЫВАЮЩИЕ ПРОИЗВОДСТВА</v>
          </cell>
          <cell r="B50">
            <v>11.2</v>
          </cell>
          <cell r="C50">
            <v>10.7</v>
          </cell>
          <cell r="D50">
            <v>1.5</v>
          </cell>
          <cell r="E50">
            <v>0.3</v>
          </cell>
          <cell r="F50">
            <v>91.5</v>
          </cell>
          <cell r="G50">
            <v>51.4</v>
          </cell>
          <cell r="H50">
            <v>110.9</v>
          </cell>
          <cell r="I50">
            <v>48.6</v>
          </cell>
        </row>
        <row r="51">
          <cell r="A51" t="str">
            <v>Производство пищевых продуктов</v>
          </cell>
          <cell r="B51">
            <v>13.7</v>
          </cell>
          <cell r="C51">
            <v>13.7</v>
          </cell>
          <cell r="D51">
            <v>1.4</v>
          </cell>
          <cell r="E51">
            <v>0.3</v>
          </cell>
          <cell r="F51">
            <v>85.1</v>
          </cell>
          <cell r="G51">
            <v>55.6</v>
          </cell>
          <cell r="H51">
            <v>114.4</v>
          </cell>
          <cell r="I51">
            <v>44.4</v>
          </cell>
        </row>
        <row r="52">
          <cell r="A52" t="str">
            <v>Переработка и консервирование мяса и мясной пищевой продукции</v>
          </cell>
          <cell r="B52">
            <v>4</v>
          </cell>
          <cell r="C52">
            <v>4</v>
          </cell>
          <cell r="D52">
            <v>0.5</v>
          </cell>
          <cell r="E52">
            <v>0</v>
          </cell>
          <cell r="F52">
            <v>100</v>
          </cell>
          <cell r="G52">
            <v>54.6</v>
          </cell>
          <cell r="H52">
            <v>103.7</v>
          </cell>
          <cell r="I52">
            <v>45.4</v>
          </cell>
        </row>
        <row r="53">
          <cell r="A53" t="str">
            <v>Переработка и консервирование мяса</v>
          </cell>
          <cell r="B53">
            <v>36.4</v>
          </cell>
          <cell r="C53">
            <v>36.4</v>
          </cell>
          <cell r="D53">
            <v>3.4</v>
          </cell>
          <cell r="E53">
            <v>0</v>
          </cell>
          <cell r="F53">
            <v>100</v>
          </cell>
          <cell r="G53">
            <v>72.099999999999994</v>
          </cell>
          <cell r="H53">
            <v>151.9</v>
          </cell>
          <cell r="I53">
            <v>27.9</v>
          </cell>
        </row>
        <row r="54">
          <cell r="A54" t="str">
            <v>Производство мяса в охлажденном виде</v>
          </cell>
          <cell r="B54">
            <v>36.4</v>
          </cell>
          <cell r="C54">
            <v>36.4</v>
          </cell>
          <cell r="D54">
            <v>3.4</v>
          </cell>
          <cell r="E54">
            <v>0</v>
          </cell>
          <cell r="F54">
            <v>100</v>
          </cell>
          <cell r="G54">
            <v>72.099999999999994</v>
          </cell>
          <cell r="H54">
            <v>151.9</v>
          </cell>
          <cell r="I54">
            <v>27.9</v>
          </cell>
        </row>
        <row r="55">
          <cell r="A55" t="str">
            <v>Производство и консервирование мяса птицы</v>
          </cell>
          <cell r="B55">
            <v>8.8000000000000007</v>
          </cell>
          <cell r="C55">
            <v>8.8000000000000007</v>
          </cell>
          <cell r="D55">
            <v>0.7</v>
          </cell>
          <cell r="E55">
            <v>0.2</v>
          </cell>
          <cell r="F55">
            <v>100</v>
          </cell>
          <cell r="G55">
            <v>44.4</v>
          </cell>
          <cell r="H55">
            <v>108.9</v>
          </cell>
          <cell r="I55">
            <v>55.6</v>
          </cell>
        </row>
        <row r="56">
          <cell r="A56" t="str">
            <v>Производство пера и пуха</v>
          </cell>
          <cell r="B56">
            <v>8.8000000000000007</v>
          </cell>
          <cell r="C56">
            <v>8.8000000000000007</v>
          </cell>
          <cell r="D56">
            <v>0.7</v>
          </cell>
          <cell r="E56">
            <v>0.2</v>
          </cell>
          <cell r="F56">
            <v>100</v>
          </cell>
          <cell r="G56">
            <v>44.4</v>
          </cell>
          <cell r="H56">
            <v>108.9</v>
          </cell>
          <cell r="I56">
            <v>55.6</v>
          </cell>
        </row>
        <row r="57">
          <cell r="A57" t="str">
            <v>Производство продукции из мяса убойных животных и мяса птицы</v>
          </cell>
          <cell r="B57">
            <v>0.2</v>
          </cell>
          <cell r="C57">
            <v>0.2</v>
          </cell>
          <cell r="D57">
            <v>0.3</v>
          </cell>
          <cell r="E57">
            <v>0</v>
          </cell>
          <cell r="F57">
            <v>100</v>
          </cell>
          <cell r="G57">
            <v>52.8</v>
          </cell>
          <cell r="H57">
            <v>99.9</v>
          </cell>
          <cell r="I57">
            <v>47.2</v>
          </cell>
        </row>
        <row r="58">
          <cell r="A58" t="str">
            <v>Производство соленого, вареного, запеченого, копченого, вяленого и прочего мяса</v>
          </cell>
          <cell r="B58">
            <v>0.8</v>
          </cell>
          <cell r="C58">
            <v>0.8</v>
          </cell>
          <cell r="D58">
            <v>0.8</v>
          </cell>
          <cell r="E58">
            <v>0</v>
          </cell>
          <cell r="F58">
            <v>100</v>
          </cell>
          <cell r="G58">
            <v>32.4</v>
          </cell>
          <cell r="H58">
            <v>99.9</v>
          </cell>
          <cell r="I58">
            <v>67.599999999999994</v>
          </cell>
        </row>
        <row r="59">
          <cell r="A59" t="str">
            <v>Производство колбасных изделий</v>
          </cell>
          <cell r="B59">
            <v>48.4</v>
          </cell>
          <cell r="C59">
            <v>48.4</v>
          </cell>
          <cell r="D59">
            <v>0</v>
          </cell>
          <cell r="E59">
            <v>0</v>
          </cell>
          <cell r="F59">
            <v>0</v>
          </cell>
          <cell r="G59">
            <v>44</v>
          </cell>
          <cell r="H59">
            <v>193.6</v>
          </cell>
          <cell r="I59">
            <v>56</v>
          </cell>
        </row>
        <row r="60">
          <cell r="A60" t="str">
            <v>Производство прочей пищевой продукции из мяса или мясных пищевых субпродуктов</v>
          </cell>
          <cell r="B60">
            <v>0.1</v>
          </cell>
          <cell r="C60">
            <v>0.1</v>
          </cell>
          <cell r="D60">
            <v>0.3</v>
          </cell>
          <cell r="E60">
            <v>0</v>
          </cell>
          <cell r="F60">
            <v>100</v>
          </cell>
          <cell r="G60">
            <v>53</v>
          </cell>
          <cell r="H60">
            <v>99.8</v>
          </cell>
          <cell r="I60">
            <v>47</v>
          </cell>
        </row>
        <row r="61">
          <cell r="A61" t="str">
            <v>Переработка и консервирование рыбы, ракообразных и моллюсков</v>
          </cell>
          <cell r="B61">
            <v>0</v>
          </cell>
          <cell r="C61">
            <v>0</v>
          </cell>
          <cell r="D61">
            <v>100</v>
          </cell>
          <cell r="E61">
            <v>100</v>
          </cell>
          <cell r="F61">
            <v>100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Переработка и консервирование рыбы, ракообразных и моллюсков</v>
          </cell>
          <cell r="B62">
            <v>0</v>
          </cell>
          <cell r="C62">
            <v>0</v>
          </cell>
          <cell r="D62">
            <v>100</v>
          </cell>
          <cell r="E62">
            <v>100</v>
          </cell>
          <cell r="F62">
            <v>100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Производство молочной продукции</v>
          </cell>
          <cell r="B63">
            <v>13.3</v>
          </cell>
          <cell r="C63">
            <v>13.3</v>
          </cell>
          <cell r="D63">
            <v>0.4</v>
          </cell>
          <cell r="E63">
            <v>0.1</v>
          </cell>
          <cell r="F63">
            <v>100</v>
          </cell>
          <cell r="G63">
            <v>61.2</v>
          </cell>
          <cell r="H63">
            <v>115</v>
          </cell>
          <cell r="I63">
            <v>38.799999999999997</v>
          </cell>
        </row>
        <row r="64">
          <cell r="A64" t="str">
            <v>Производство молока (кроме сырого) и молочной продукции</v>
          </cell>
          <cell r="B64">
            <v>14</v>
          </cell>
          <cell r="C64">
            <v>14</v>
          </cell>
          <cell r="D64">
            <v>0.3</v>
          </cell>
          <cell r="E64">
            <v>0</v>
          </cell>
          <cell r="F64">
            <v>0</v>
          </cell>
          <cell r="G64">
            <v>63</v>
          </cell>
          <cell r="H64">
            <v>116</v>
          </cell>
          <cell r="I64">
            <v>37</v>
          </cell>
        </row>
        <row r="65">
          <cell r="A65" t="str">
            <v>Производство питьевого молока и питьевых сливок</v>
          </cell>
          <cell r="B65">
            <v>19.600000000000001</v>
          </cell>
          <cell r="C65">
            <v>19.600000000000001</v>
          </cell>
          <cell r="D65">
            <v>0</v>
          </cell>
          <cell r="E65">
            <v>0</v>
          </cell>
          <cell r="F65">
            <v>0</v>
          </cell>
          <cell r="G65">
            <v>63.9</v>
          </cell>
          <cell r="H65">
            <v>124.4</v>
          </cell>
          <cell r="I65">
            <v>36.1</v>
          </cell>
        </row>
        <row r="66">
          <cell r="A66" t="str">
            <v>Производство сыра и сырных продуктов</v>
          </cell>
          <cell r="B66">
            <v>6.5</v>
          </cell>
          <cell r="C66">
            <v>6.5</v>
          </cell>
          <cell r="D66">
            <v>0.5</v>
          </cell>
          <cell r="E66">
            <v>0</v>
          </cell>
          <cell r="F66">
            <v>0</v>
          </cell>
          <cell r="G66">
            <v>81.099999999999994</v>
          </cell>
          <cell r="H66">
            <v>106.5</v>
          </cell>
          <cell r="I66">
            <v>18.899999999999999</v>
          </cell>
        </row>
        <row r="67">
          <cell r="A67" t="str">
            <v>Производство прочей молочной продукции</v>
          </cell>
          <cell r="B67">
            <v>0.9</v>
          </cell>
          <cell r="C67">
            <v>0.9</v>
          </cell>
          <cell r="D67">
            <v>0.9</v>
          </cell>
          <cell r="E67">
            <v>0</v>
          </cell>
          <cell r="F67">
            <v>0</v>
          </cell>
          <cell r="G67">
            <v>13.2</v>
          </cell>
          <cell r="H67">
            <v>100.1</v>
          </cell>
          <cell r="I67">
            <v>86.8</v>
          </cell>
        </row>
        <row r="68">
          <cell r="A68" t="str">
            <v>Производство мороженого</v>
          </cell>
          <cell r="B68">
            <v>5.3</v>
          </cell>
          <cell r="C68">
            <v>5.3</v>
          </cell>
          <cell r="D68">
            <v>1.4</v>
          </cell>
          <cell r="E68">
            <v>1.4</v>
          </cell>
          <cell r="F68">
            <v>100</v>
          </cell>
          <cell r="G68">
            <v>41</v>
          </cell>
          <cell r="H68">
            <v>104.1</v>
          </cell>
          <cell r="I68">
            <v>59</v>
          </cell>
        </row>
        <row r="69">
          <cell r="A69" t="str">
            <v>Производство продуктов мукомольной и крупяной промышленности, крахмала и крахмалосодержащих продуктов</v>
          </cell>
          <cell r="B69">
            <v>6.4</v>
          </cell>
          <cell r="C69">
            <v>6.2</v>
          </cell>
          <cell r="D69">
            <v>25.4</v>
          </cell>
          <cell r="E69">
            <v>1.2</v>
          </cell>
          <cell r="F69">
            <v>100</v>
          </cell>
          <cell r="G69">
            <v>43.4</v>
          </cell>
          <cell r="H69">
            <v>79.7</v>
          </cell>
          <cell r="I69">
            <v>56.6</v>
          </cell>
        </row>
        <row r="70">
          <cell r="A70" t="str">
            <v>Производство продуктов мукомольной и крупяной промышленности</v>
          </cell>
          <cell r="B70">
            <v>6.4</v>
          </cell>
          <cell r="C70">
            <v>6.2</v>
          </cell>
          <cell r="D70">
            <v>25.4</v>
          </cell>
          <cell r="E70">
            <v>1.2</v>
          </cell>
          <cell r="F70">
            <v>100</v>
          </cell>
          <cell r="G70">
            <v>43.4</v>
          </cell>
          <cell r="H70">
            <v>79.7</v>
          </cell>
          <cell r="I70">
            <v>56.6</v>
          </cell>
        </row>
        <row r="71">
          <cell r="A71" t="str">
            <v>Производство муки из зерновых культур</v>
          </cell>
          <cell r="B71">
            <v>4.0999999999999996</v>
          </cell>
          <cell r="C71">
            <v>4.0999999999999996</v>
          </cell>
          <cell r="D71">
            <v>1</v>
          </cell>
          <cell r="E71">
            <v>0.7</v>
          </cell>
          <cell r="F71">
            <v>100</v>
          </cell>
          <cell r="G71">
            <v>38.6</v>
          </cell>
          <cell r="H71">
            <v>103.3</v>
          </cell>
          <cell r="I71">
            <v>61.4</v>
          </cell>
        </row>
        <row r="72">
          <cell r="A72" t="str">
            <v>Производство крупы и гранул из зерновых культур</v>
          </cell>
          <cell r="B72">
            <v>9.5</v>
          </cell>
          <cell r="C72">
            <v>9.1</v>
          </cell>
          <cell r="D72">
            <v>45.1</v>
          </cell>
          <cell r="E72">
            <v>1.6</v>
          </cell>
          <cell r="F72">
            <v>100</v>
          </cell>
          <cell r="G72">
            <v>50</v>
          </cell>
          <cell r="H72">
            <v>60.6</v>
          </cell>
          <cell r="I72">
            <v>50</v>
          </cell>
        </row>
        <row r="73">
          <cell r="A73" t="str">
            <v>Производство хлебобулочных и мучных кондитерских изделий</v>
          </cell>
          <cell r="B73">
            <v>7.5</v>
          </cell>
          <cell r="C73">
            <v>7.5</v>
          </cell>
          <cell r="D73">
            <v>2.5</v>
          </cell>
          <cell r="E73">
            <v>1.7</v>
          </cell>
          <cell r="F73">
            <v>99.9</v>
          </cell>
          <cell r="G73">
            <v>33.4</v>
          </cell>
          <cell r="H73">
            <v>105.4</v>
          </cell>
          <cell r="I73">
            <v>66.599999999999994</v>
          </cell>
        </row>
        <row r="74">
          <cell r="A74" t="str">
            <v>Производство хлеба и мучных кондитерских изделий, тортов и пирожных недлительного хранения</v>
          </cell>
          <cell r="B74">
            <v>8.1</v>
          </cell>
          <cell r="C74">
            <v>8.1</v>
          </cell>
          <cell r="D74">
            <v>2.7</v>
          </cell>
          <cell r="E74">
            <v>1.9</v>
          </cell>
          <cell r="F74">
            <v>100</v>
          </cell>
          <cell r="G74">
            <v>31.7</v>
          </cell>
          <cell r="H74">
            <v>105.8</v>
          </cell>
          <cell r="I74">
            <v>68.3</v>
          </cell>
        </row>
        <row r="75">
          <cell r="A75" t="str">
            <v>Производство макаронных изделий кускуса и аналогичных мучных изделий</v>
          </cell>
          <cell r="B75">
            <v>3.1</v>
          </cell>
          <cell r="C75">
            <v>2.8</v>
          </cell>
          <cell r="D75">
            <v>1</v>
          </cell>
          <cell r="E75">
            <v>1</v>
          </cell>
          <cell r="F75">
            <v>98.9</v>
          </cell>
          <cell r="G75">
            <v>46.5</v>
          </cell>
          <cell r="H75">
            <v>102.2</v>
          </cell>
          <cell r="I75">
            <v>53.5</v>
          </cell>
        </row>
        <row r="76">
          <cell r="A76" t="str">
            <v>Производство макаронных изделий</v>
          </cell>
          <cell r="B76">
            <v>3.1</v>
          </cell>
          <cell r="C76">
            <v>2.8</v>
          </cell>
          <cell r="D76">
            <v>1</v>
          </cell>
          <cell r="E76">
            <v>1</v>
          </cell>
          <cell r="F76">
            <v>98.9</v>
          </cell>
          <cell r="G76">
            <v>46.5</v>
          </cell>
          <cell r="H76">
            <v>102.2</v>
          </cell>
          <cell r="I76">
            <v>53.5</v>
          </cell>
        </row>
        <row r="77">
          <cell r="A77" t="str">
            <v>Производство прочих пищевых продуктов</v>
          </cell>
          <cell r="B77">
            <v>20.2</v>
          </cell>
          <cell r="C77">
            <v>20.100000000000001</v>
          </cell>
          <cell r="D77">
            <v>0.4</v>
          </cell>
          <cell r="E77">
            <v>0.3</v>
          </cell>
          <cell r="F77">
            <v>74.599999999999994</v>
          </cell>
          <cell r="G77">
            <v>57.6</v>
          </cell>
          <cell r="H77">
            <v>124.9</v>
          </cell>
          <cell r="I77">
            <v>42.4</v>
          </cell>
        </row>
        <row r="78">
          <cell r="A78" t="str">
            <v>Производство сахара</v>
          </cell>
          <cell r="B78">
            <v>35.299999999999997</v>
          </cell>
          <cell r="C78">
            <v>35.1</v>
          </cell>
          <cell r="D78">
            <v>0.6</v>
          </cell>
          <cell r="E78">
            <v>0.5</v>
          </cell>
          <cell r="F78">
            <v>68</v>
          </cell>
          <cell r="G78">
            <v>70.099999999999994</v>
          </cell>
          <cell r="H78">
            <v>153.6</v>
          </cell>
          <cell r="I78">
            <v>29.9</v>
          </cell>
        </row>
        <row r="79">
          <cell r="A79" t="str">
            <v>Производство какао, шоколада и сахаристых кондитерских изделий</v>
          </cell>
          <cell r="B79">
            <v>2.5</v>
          </cell>
          <cell r="C79">
            <v>2.5</v>
          </cell>
          <cell r="D79">
            <v>0</v>
          </cell>
          <cell r="E79">
            <v>0</v>
          </cell>
          <cell r="F79">
            <v>79.7</v>
          </cell>
          <cell r="G79">
            <v>45.6</v>
          </cell>
          <cell r="H79">
            <v>102.5</v>
          </cell>
          <cell r="I79">
            <v>54.4</v>
          </cell>
        </row>
        <row r="80">
          <cell r="A80" t="str">
            <v>Производство шоколада и сахаристых кондитерских изделий</v>
          </cell>
          <cell r="B80">
            <v>2.5</v>
          </cell>
          <cell r="C80">
            <v>2.5</v>
          </cell>
          <cell r="D80">
            <v>0</v>
          </cell>
          <cell r="E80">
            <v>0</v>
          </cell>
          <cell r="F80">
            <v>79.7</v>
          </cell>
          <cell r="G80">
            <v>45.6</v>
          </cell>
          <cell r="H80">
            <v>102.5</v>
          </cell>
          <cell r="I80">
            <v>54.4</v>
          </cell>
        </row>
        <row r="81">
          <cell r="A81" t="str">
            <v>Производство детского питания и диетических пищевых продуктов</v>
          </cell>
          <cell r="B81">
            <v>13.4</v>
          </cell>
          <cell r="C81">
            <v>13.3</v>
          </cell>
          <cell r="D81">
            <v>0.7</v>
          </cell>
          <cell r="E81">
            <v>0.5</v>
          </cell>
          <cell r="F81">
            <v>100</v>
          </cell>
          <cell r="G81">
            <v>44.2</v>
          </cell>
          <cell r="H81">
            <v>114.7</v>
          </cell>
          <cell r="I81">
            <v>55.8</v>
          </cell>
        </row>
        <row r="82">
          <cell r="A82" t="str">
            <v>Производство соковой продукции из фруктов и овощей для детского питания</v>
          </cell>
          <cell r="B82">
            <v>13.4</v>
          </cell>
          <cell r="C82">
            <v>13.3</v>
          </cell>
          <cell r="D82">
            <v>0.7</v>
          </cell>
          <cell r="E82">
            <v>0.5</v>
          </cell>
          <cell r="F82">
            <v>100</v>
          </cell>
          <cell r="G82">
            <v>44.2</v>
          </cell>
          <cell r="H82">
            <v>114.7</v>
          </cell>
          <cell r="I82">
            <v>55.8</v>
          </cell>
        </row>
        <row r="83">
          <cell r="A83" t="str">
            <v>Производство готовых кормов для животных</v>
          </cell>
          <cell r="B83">
            <v>13</v>
          </cell>
          <cell r="C83">
            <v>13</v>
          </cell>
          <cell r="D83">
            <v>4.5999999999999996</v>
          </cell>
          <cell r="E83">
            <v>3.7</v>
          </cell>
          <cell r="F83">
            <v>82</v>
          </cell>
          <cell r="G83">
            <v>53.9</v>
          </cell>
          <cell r="H83">
            <v>109.6</v>
          </cell>
          <cell r="I83">
            <v>46.1</v>
          </cell>
        </row>
        <row r="84">
          <cell r="A84" t="str">
            <v>Производство готовых кормов для животных, содержащихся на фермах</v>
          </cell>
          <cell r="B84">
            <v>13</v>
          </cell>
          <cell r="C84">
            <v>13</v>
          </cell>
          <cell r="D84">
            <v>4.5999999999999996</v>
          </cell>
          <cell r="E84">
            <v>3.7</v>
          </cell>
          <cell r="F84">
            <v>82</v>
          </cell>
          <cell r="G84">
            <v>53.9</v>
          </cell>
          <cell r="H84">
            <v>109.6</v>
          </cell>
          <cell r="I84">
            <v>46.1</v>
          </cell>
        </row>
        <row r="85">
          <cell r="A85" t="str">
            <v>Производство готовых кормов (смешанных и несмешанных), кроме муки и гранул из люцерны, для животных, содержащихся на фермах</v>
          </cell>
          <cell r="B85">
            <v>13</v>
          </cell>
          <cell r="C85">
            <v>13</v>
          </cell>
          <cell r="D85">
            <v>4.5999999999999996</v>
          </cell>
          <cell r="E85">
            <v>3.7</v>
          </cell>
          <cell r="F85">
            <v>82</v>
          </cell>
          <cell r="G85">
            <v>53.9</v>
          </cell>
          <cell r="H85">
            <v>109.6</v>
          </cell>
          <cell r="I85">
            <v>46.1</v>
          </cell>
        </row>
        <row r="86">
          <cell r="A86" t="str">
            <v>Производство напитков</v>
          </cell>
          <cell r="B86">
            <v>12.7</v>
          </cell>
          <cell r="C86">
            <v>12.7</v>
          </cell>
          <cell r="D86">
            <v>0.9</v>
          </cell>
          <cell r="E86">
            <v>0.9</v>
          </cell>
          <cell r="F86">
            <v>100</v>
          </cell>
          <cell r="G86">
            <v>52.3</v>
          </cell>
          <cell r="H86">
            <v>113.5</v>
          </cell>
          <cell r="I86">
            <v>47.7</v>
          </cell>
        </row>
        <row r="87">
          <cell r="A87" t="str">
            <v>Производство напитков</v>
          </cell>
          <cell r="B87">
            <v>12.7</v>
          </cell>
          <cell r="C87">
            <v>12.7</v>
          </cell>
          <cell r="D87">
            <v>0.9</v>
          </cell>
          <cell r="E87">
            <v>0.9</v>
          </cell>
          <cell r="F87">
            <v>100</v>
          </cell>
          <cell r="G87">
            <v>52.3</v>
          </cell>
          <cell r="H87">
            <v>113.5</v>
          </cell>
          <cell r="I87">
            <v>47.7</v>
          </cell>
        </row>
        <row r="88">
          <cell r="A88" t="str">
            <v>Перегонка, очистка и смешивание спиртов</v>
          </cell>
          <cell r="B88">
            <v>12.7</v>
          </cell>
          <cell r="C88">
            <v>12.7</v>
          </cell>
          <cell r="D88">
            <v>0.9</v>
          </cell>
          <cell r="E88">
            <v>0.9</v>
          </cell>
          <cell r="F88">
            <v>100</v>
          </cell>
          <cell r="G88">
            <v>52.3</v>
          </cell>
          <cell r="H88">
            <v>113.5</v>
          </cell>
          <cell r="I88">
            <v>47.7</v>
          </cell>
        </row>
        <row r="89">
          <cell r="A89" t="str">
            <v>Производство пищевого спирта</v>
          </cell>
          <cell r="B89">
            <v>12.7</v>
          </cell>
          <cell r="C89">
            <v>12.7</v>
          </cell>
          <cell r="D89">
            <v>0.9</v>
          </cell>
          <cell r="E89">
            <v>0.9</v>
          </cell>
          <cell r="F89">
            <v>100</v>
          </cell>
          <cell r="G89">
            <v>52.3</v>
          </cell>
          <cell r="H89">
            <v>113.5</v>
          </cell>
          <cell r="I89">
            <v>47.7</v>
          </cell>
        </row>
        <row r="90">
          <cell r="A90" t="str">
            <v>Производство текстильных изделий</v>
          </cell>
          <cell r="B90">
            <v>7.3</v>
          </cell>
          <cell r="C90">
            <v>7.3</v>
          </cell>
          <cell r="D90">
            <v>0.7</v>
          </cell>
          <cell r="E90">
            <v>0.3</v>
          </cell>
          <cell r="F90">
            <v>100</v>
          </cell>
          <cell r="G90">
            <v>67</v>
          </cell>
          <cell r="H90">
            <v>107.1</v>
          </cell>
          <cell r="I90">
            <v>33</v>
          </cell>
        </row>
        <row r="91">
          <cell r="A91" t="str">
            <v>Подготовка и прядение текстильных волокон</v>
          </cell>
          <cell r="B91">
            <v>8.6</v>
          </cell>
          <cell r="C91">
            <v>8.6</v>
          </cell>
          <cell r="D91">
            <v>13.1</v>
          </cell>
          <cell r="E91">
            <v>3.9</v>
          </cell>
          <cell r="F91">
            <v>100</v>
          </cell>
          <cell r="G91">
            <v>45.5</v>
          </cell>
          <cell r="H91">
            <v>95.1</v>
          </cell>
          <cell r="I91">
            <v>54.5</v>
          </cell>
        </row>
        <row r="92">
          <cell r="A92" t="str">
            <v>Подготовка и прядение текстильных волокон</v>
          </cell>
          <cell r="B92">
            <v>8.6</v>
          </cell>
          <cell r="C92">
            <v>8.6</v>
          </cell>
          <cell r="D92">
            <v>13.1</v>
          </cell>
          <cell r="E92">
            <v>3.9</v>
          </cell>
          <cell r="F92">
            <v>100</v>
          </cell>
          <cell r="G92">
            <v>45.5</v>
          </cell>
          <cell r="H92">
            <v>95.1</v>
          </cell>
          <cell r="I92">
            <v>54.5</v>
          </cell>
        </row>
        <row r="93">
          <cell r="A93" t="str">
            <v>Изготовление натуральных шелковых, искусственных и синтетических волокон</v>
          </cell>
          <cell r="B93">
            <v>8.6</v>
          </cell>
          <cell r="C93">
            <v>8.6</v>
          </cell>
          <cell r="D93">
            <v>13.1</v>
          </cell>
          <cell r="E93">
            <v>3.9</v>
          </cell>
          <cell r="F93">
            <v>100</v>
          </cell>
          <cell r="G93">
            <v>45.5</v>
          </cell>
          <cell r="H93">
            <v>95.1</v>
          </cell>
          <cell r="I93">
            <v>54.5</v>
          </cell>
        </row>
        <row r="94">
          <cell r="A94" t="str">
            <v>Производство прочих текстильных изделий</v>
          </cell>
          <cell r="B94">
            <v>7.3</v>
          </cell>
          <cell r="C94">
            <v>7.3</v>
          </cell>
          <cell r="D94">
            <v>0.1</v>
          </cell>
          <cell r="E94">
            <v>0.1</v>
          </cell>
          <cell r="F94">
            <v>100</v>
          </cell>
          <cell r="G94">
            <v>67.900000000000006</v>
          </cell>
          <cell r="H94">
            <v>107.7</v>
          </cell>
          <cell r="I94">
            <v>32.1</v>
          </cell>
        </row>
        <row r="95">
          <cell r="A95" t="str">
            <v>Производство готовых текстильных изделий, кроме одежды</v>
          </cell>
          <cell r="B95">
            <v>0.4</v>
          </cell>
          <cell r="C95">
            <v>0.4</v>
          </cell>
          <cell r="D95">
            <v>0</v>
          </cell>
          <cell r="E95">
            <v>0</v>
          </cell>
          <cell r="F95">
            <v>0</v>
          </cell>
          <cell r="G95">
            <v>16.7</v>
          </cell>
          <cell r="H95">
            <v>100.4</v>
          </cell>
          <cell r="I95">
            <v>83.3</v>
          </cell>
        </row>
        <row r="96">
          <cell r="A96" t="str">
            <v>Производство нетканых текстильных материалов и изделий из них, кроме одежды</v>
          </cell>
          <cell r="B96">
            <v>0</v>
          </cell>
          <cell r="C96">
            <v>0</v>
          </cell>
          <cell r="D96">
            <v>0.1</v>
          </cell>
          <cell r="E96">
            <v>0</v>
          </cell>
          <cell r="F96">
            <v>0</v>
          </cell>
          <cell r="G96">
            <v>80</v>
          </cell>
          <cell r="H96">
            <v>100</v>
          </cell>
          <cell r="I96">
            <v>20</v>
          </cell>
        </row>
        <row r="97">
          <cell r="A97" t="str">
            <v>Производство прочих текстильных изделий, не включенных в другие группировки</v>
          </cell>
          <cell r="B97">
            <v>13.7</v>
          </cell>
          <cell r="C97">
            <v>13.7</v>
          </cell>
          <cell r="D97">
            <v>0.2</v>
          </cell>
          <cell r="E97">
            <v>0.2</v>
          </cell>
          <cell r="F97">
            <v>100</v>
          </cell>
          <cell r="G97">
            <v>62.1</v>
          </cell>
          <cell r="H97">
            <v>115.6</v>
          </cell>
          <cell r="I97">
            <v>37.9</v>
          </cell>
        </row>
        <row r="98">
          <cell r="A98" t="str">
            <v>Производство текстильных изделий различного назначения, не включенных в другие группировки</v>
          </cell>
          <cell r="B98">
            <v>13.7</v>
          </cell>
          <cell r="C98">
            <v>13.7</v>
          </cell>
          <cell r="D98">
            <v>0.2</v>
          </cell>
          <cell r="E98">
            <v>0.2</v>
          </cell>
          <cell r="F98">
            <v>100</v>
          </cell>
          <cell r="G98">
            <v>62.1</v>
          </cell>
          <cell r="H98">
            <v>115.6</v>
          </cell>
          <cell r="I98">
            <v>37.9</v>
          </cell>
        </row>
        <row r="99">
          <cell r="A99" t="str">
            <v>Производство одежды</v>
          </cell>
          <cell r="B99">
            <v>27.3</v>
          </cell>
          <cell r="C99">
            <v>23.1</v>
          </cell>
          <cell r="D99">
            <v>8</v>
          </cell>
          <cell r="E99">
            <v>0</v>
          </cell>
          <cell r="F99">
            <v>0</v>
          </cell>
          <cell r="G99">
            <v>81.599999999999994</v>
          </cell>
          <cell r="H99">
            <v>126.5</v>
          </cell>
          <cell r="I99">
            <v>18.399999999999999</v>
          </cell>
        </row>
        <row r="100">
          <cell r="A100" t="str">
            <v>Производство одежды, кроме одежды из меха</v>
          </cell>
          <cell r="B100">
            <v>27.3</v>
          </cell>
          <cell r="C100">
            <v>23.1</v>
          </cell>
          <cell r="D100">
            <v>8</v>
          </cell>
          <cell r="E100">
            <v>0</v>
          </cell>
          <cell r="F100">
            <v>0</v>
          </cell>
          <cell r="G100">
            <v>81.599999999999994</v>
          </cell>
          <cell r="H100">
            <v>126.5</v>
          </cell>
          <cell r="I100">
            <v>18.399999999999999</v>
          </cell>
        </row>
        <row r="101">
          <cell r="A101" t="str">
            <v>Производство спецодежды</v>
          </cell>
          <cell r="B101">
            <v>27.3</v>
          </cell>
          <cell r="C101">
            <v>23.1</v>
          </cell>
          <cell r="D101">
            <v>8</v>
          </cell>
          <cell r="E101">
            <v>0</v>
          </cell>
          <cell r="F101">
            <v>0</v>
          </cell>
          <cell r="G101">
            <v>81.599999999999994</v>
          </cell>
          <cell r="H101">
            <v>126.5</v>
          </cell>
          <cell r="I101">
            <v>18.399999999999999</v>
          </cell>
        </row>
        <row r="102">
          <cell r="A102" t="str">
            <v>Производство кожи и изделий из кожи</v>
          </cell>
          <cell r="B102">
            <v>3.6</v>
          </cell>
          <cell r="C102">
            <v>3.5</v>
          </cell>
          <cell r="D102">
            <v>1.3</v>
          </cell>
          <cell r="E102">
            <v>0.5</v>
          </cell>
          <cell r="F102">
            <v>99.6</v>
          </cell>
          <cell r="G102">
            <v>54.8</v>
          </cell>
          <cell r="H102">
            <v>102.4</v>
          </cell>
          <cell r="I102">
            <v>45.2</v>
          </cell>
        </row>
        <row r="103">
          <cell r="A103" t="str">
            <v>Производство обуви</v>
          </cell>
          <cell r="B103">
            <v>3.6</v>
          </cell>
          <cell r="C103">
            <v>3.5</v>
          </cell>
          <cell r="D103">
            <v>1.3</v>
          </cell>
          <cell r="E103">
            <v>0.5</v>
          </cell>
          <cell r="F103">
            <v>99.6</v>
          </cell>
          <cell r="G103">
            <v>54.8</v>
          </cell>
          <cell r="H103">
            <v>102.4</v>
          </cell>
          <cell r="I103">
            <v>45.2</v>
          </cell>
        </row>
        <row r="104">
          <cell r="A104" t="str">
            <v>Производство обуви</v>
          </cell>
          <cell r="B104">
            <v>3.6</v>
          </cell>
          <cell r="C104">
            <v>3.5</v>
          </cell>
          <cell r="D104">
            <v>1.3</v>
          </cell>
          <cell r="E104">
            <v>0.5</v>
          </cell>
          <cell r="F104">
            <v>99.6</v>
          </cell>
          <cell r="G104">
            <v>54.8</v>
          </cell>
          <cell r="H104">
            <v>102.4</v>
          </cell>
          <cell r="I104">
            <v>45.2</v>
          </cell>
        </row>
        <row r="105">
          <cell r="A105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B105">
            <v>0.1</v>
          </cell>
          <cell r="C105">
            <v>0.1</v>
          </cell>
          <cell r="D105">
            <v>0</v>
          </cell>
          <cell r="E105">
            <v>0</v>
          </cell>
          <cell r="F105">
            <v>0</v>
          </cell>
          <cell r="G105">
            <v>40.799999999999997</v>
          </cell>
          <cell r="H105">
            <v>100.1</v>
          </cell>
          <cell r="I105">
            <v>59.2</v>
          </cell>
        </row>
        <row r="106">
          <cell r="A106" t="str">
            <v>Производство изделий из дерева, пробки, соломки и материалов для плетения</v>
          </cell>
          <cell r="B106">
            <v>0.1</v>
          </cell>
          <cell r="C106">
            <v>0.1</v>
          </cell>
          <cell r="D106">
            <v>0</v>
          </cell>
          <cell r="E106">
            <v>0</v>
          </cell>
          <cell r="F106">
            <v>0</v>
          </cell>
          <cell r="G106">
            <v>40.799999999999997</v>
          </cell>
          <cell r="H106">
            <v>100.1</v>
          </cell>
          <cell r="I106">
            <v>59.2</v>
          </cell>
        </row>
        <row r="107">
          <cell r="A107" t="str">
            <v>Производство шпона, фанеры, деревянных плит и панелей</v>
          </cell>
          <cell r="B107">
            <v>0.1</v>
          </cell>
          <cell r="C107">
            <v>0.1</v>
          </cell>
          <cell r="D107">
            <v>0</v>
          </cell>
          <cell r="E107">
            <v>0</v>
          </cell>
          <cell r="F107">
            <v>0</v>
          </cell>
          <cell r="G107">
            <v>40.799999999999997</v>
          </cell>
          <cell r="H107">
            <v>100.1</v>
          </cell>
          <cell r="I107">
            <v>59.2</v>
          </cell>
        </row>
        <row r="108">
          <cell r="A108" t="str">
            <v>Производство фанеры, деревянных фанерованных панелей и аналогичных слоистых материалов, древесных плит из древесины и других одревесневших материалов</v>
          </cell>
          <cell r="B108">
            <v>0.1</v>
          </cell>
          <cell r="C108">
            <v>0.1</v>
          </cell>
          <cell r="D108">
            <v>0</v>
          </cell>
          <cell r="E108">
            <v>0</v>
          </cell>
          <cell r="F108">
            <v>0</v>
          </cell>
          <cell r="G108">
            <v>40.799999999999997</v>
          </cell>
          <cell r="H108">
            <v>100.1</v>
          </cell>
          <cell r="I108">
            <v>59.2</v>
          </cell>
        </row>
        <row r="109">
          <cell r="A109" t="str">
            <v>Производство древесно-волокнистых плит из древесины или других одревесневших материалов</v>
          </cell>
          <cell r="B109">
            <v>0.1</v>
          </cell>
          <cell r="C109">
            <v>0.1</v>
          </cell>
          <cell r="D109">
            <v>0</v>
          </cell>
          <cell r="E109">
            <v>0</v>
          </cell>
          <cell r="F109">
            <v>0</v>
          </cell>
          <cell r="G109">
            <v>40.799999999999997</v>
          </cell>
          <cell r="H109">
            <v>100.1</v>
          </cell>
          <cell r="I109">
            <v>59.2</v>
          </cell>
        </row>
        <row r="110">
          <cell r="A110" t="str">
            <v>Производство бумаги и бумажных изделий</v>
          </cell>
          <cell r="B110">
            <v>8.1</v>
          </cell>
          <cell r="C110">
            <v>8.1</v>
          </cell>
          <cell r="D110">
            <v>0.5</v>
          </cell>
          <cell r="E110">
            <v>0.1</v>
          </cell>
          <cell r="F110">
            <v>100</v>
          </cell>
          <cell r="G110">
            <v>30.6</v>
          </cell>
          <cell r="H110">
            <v>108.3</v>
          </cell>
          <cell r="I110">
            <v>69.400000000000006</v>
          </cell>
        </row>
        <row r="111">
          <cell r="A111" t="str">
            <v>Производство изделий из бумаги и картона</v>
          </cell>
          <cell r="B111">
            <v>8.1</v>
          </cell>
          <cell r="C111">
            <v>8.1</v>
          </cell>
          <cell r="D111">
            <v>0.5</v>
          </cell>
          <cell r="E111">
            <v>0.1</v>
          </cell>
          <cell r="F111">
            <v>100</v>
          </cell>
          <cell r="G111">
            <v>30.6</v>
          </cell>
          <cell r="H111">
            <v>108.3</v>
          </cell>
          <cell r="I111">
            <v>69.400000000000006</v>
          </cell>
        </row>
        <row r="112">
          <cell r="A112" t="str">
            <v>Производство гофрированной бумаги и картона, бумажной и картонной тары</v>
          </cell>
          <cell r="B112">
            <v>7.6</v>
          </cell>
          <cell r="C112">
            <v>7.6</v>
          </cell>
          <cell r="D112">
            <v>0.5</v>
          </cell>
          <cell r="E112">
            <v>0.1</v>
          </cell>
          <cell r="F112">
            <v>100</v>
          </cell>
          <cell r="G112">
            <v>24.9</v>
          </cell>
          <cell r="H112">
            <v>107.7</v>
          </cell>
          <cell r="I112">
            <v>75.099999999999994</v>
          </cell>
        </row>
        <row r="113">
          <cell r="A113" t="str">
            <v>Производство прочих изделий из бумаги и картона</v>
          </cell>
          <cell r="B113">
            <v>10.3</v>
          </cell>
          <cell r="C113">
            <v>10.3</v>
          </cell>
          <cell r="D113">
            <v>0.5</v>
          </cell>
          <cell r="E113">
            <v>0</v>
          </cell>
          <cell r="F113">
            <v>100</v>
          </cell>
          <cell r="G113">
            <v>53.8</v>
          </cell>
          <cell r="H113">
            <v>111</v>
          </cell>
          <cell r="I113">
            <v>46.2</v>
          </cell>
        </row>
        <row r="114">
          <cell r="A114" t="str">
            <v>Деятельность полиграфическая и копирование носителей информации</v>
          </cell>
          <cell r="B114">
            <v>0</v>
          </cell>
          <cell r="C114">
            <v>0</v>
          </cell>
          <cell r="D114">
            <v>0.2</v>
          </cell>
          <cell r="E114">
            <v>0</v>
          </cell>
          <cell r="F114">
            <v>0</v>
          </cell>
          <cell r="G114">
            <v>30.9</v>
          </cell>
          <cell r="H114">
            <v>99.8</v>
          </cell>
          <cell r="I114">
            <v>69.099999999999994</v>
          </cell>
        </row>
        <row r="115">
          <cell r="A115" t="str">
            <v>Деятельность полиграфическая и предоставление услуг в этой области</v>
          </cell>
          <cell r="B115">
            <v>0</v>
          </cell>
          <cell r="C115">
            <v>0</v>
          </cell>
          <cell r="D115">
            <v>0.2</v>
          </cell>
          <cell r="E115">
            <v>0</v>
          </cell>
          <cell r="F115">
            <v>0</v>
          </cell>
          <cell r="G115">
            <v>30.9</v>
          </cell>
          <cell r="H115">
            <v>99.8</v>
          </cell>
          <cell r="I115">
            <v>69.099999999999994</v>
          </cell>
        </row>
        <row r="116">
          <cell r="A116" t="str">
            <v>Прочие виды полиграфической деятельности</v>
          </cell>
          <cell r="B116">
            <v>0</v>
          </cell>
          <cell r="C116">
            <v>0</v>
          </cell>
          <cell r="D116">
            <v>0.2</v>
          </cell>
          <cell r="E116">
            <v>0</v>
          </cell>
          <cell r="F116">
            <v>0</v>
          </cell>
          <cell r="G116">
            <v>30.9</v>
          </cell>
          <cell r="H116">
            <v>99.8</v>
          </cell>
          <cell r="I116">
            <v>69.099999999999994</v>
          </cell>
        </row>
        <row r="117">
          <cell r="A117" t="str">
            <v>Производство химических веществ и химических продуктов</v>
          </cell>
          <cell r="B117">
            <v>1.9</v>
          </cell>
          <cell r="C117">
            <v>1.8</v>
          </cell>
          <cell r="D117">
            <v>0.1</v>
          </cell>
          <cell r="E117">
            <v>0</v>
          </cell>
          <cell r="F117">
            <v>88.2</v>
          </cell>
          <cell r="G117">
            <v>67.400000000000006</v>
          </cell>
          <cell r="H117">
            <v>101.8</v>
          </cell>
          <cell r="I117">
            <v>32.6</v>
          </cell>
        </row>
        <row r="118">
          <cell r="A118" t="str">
            <v>Производство пестицидов и прочих агрохимических продуктов</v>
          </cell>
          <cell r="B118">
            <v>8.4</v>
          </cell>
          <cell r="C118">
            <v>7.3</v>
          </cell>
          <cell r="D118">
            <v>4.0999999999999996</v>
          </cell>
          <cell r="E118">
            <v>0</v>
          </cell>
          <cell r="F118">
            <v>100</v>
          </cell>
          <cell r="G118">
            <v>74.3</v>
          </cell>
          <cell r="H118">
            <v>104.6</v>
          </cell>
          <cell r="I118">
            <v>25.7</v>
          </cell>
        </row>
        <row r="119">
          <cell r="A119" t="str">
            <v>Производство пестицидов и прочих агрохимических продуктов</v>
          </cell>
          <cell r="B119">
            <v>8.4</v>
          </cell>
          <cell r="C119">
            <v>7.3</v>
          </cell>
          <cell r="D119">
            <v>4.0999999999999996</v>
          </cell>
          <cell r="E119">
            <v>0</v>
          </cell>
          <cell r="F119">
            <v>100</v>
          </cell>
          <cell r="G119">
            <v>74.3</v>
          </cell>
          <cell r="H119">
            <v>104.6</v>
          </cell>
          <cell r="I119">
            <v>25.7</v>
          </cell>
        </row>
        <row r="120">
          <cell r="A120" t="str">
            <v>Производство химических волокон</v>
          </cell>
          <cell r="B120">
            <v>1.8</v>
          </cell>
          <cell r="C120">
            <v>1.8</v>
          </cell>
          <cell r="D120">
            <v>0</v>
          </cell>
          <cell r="E120">
            <v>0</v>
          </cell>
          <cell r="F120">
            <v>88</v>
          </cell>
          <cell r="G120">
            <v>67.3</v>
          </cell>
          <cell r="H120">
            <v>101.8</v>
          </cell>
          <cell r="I120">
            <v>32.700000000000003</v>
          </cell>
        </row>
        <row r="121">
          <cell r="A121" t="str">
            <v>Производство химических волокон</v>
          </cell>
          <cell r="B121">
            <v>1.8</v>
          </cell>
          <cell r="C121">
            <v>1.8</v>
          </cell>
          <cell r="D121">
            <v>0</v>
          </cell>
          <cell r="E121">
            <v>0</v>
          </cell>
          <cell r="F121">
            <v>88</v>
          </cell>
          <cell r="G121">
            <v>67.3</v>
          </cell>
          <cell r="H121">
            <v>101.8</v>
          </cell>
          <cell r="I121">
            <v>32.700000000000003</v>
          </cell>
        </row>
        <row r="122">
          <cell r="A122" t="str">
            <v>Производство лекарственных средств и материалов, применяемых в медицинских целях</v>
          </cell>
          <cell r="B122">
            <v>5</v>
          </cell>
          <cell r="C122">
            <v>4.9000000000000004</v>
          </cell>
          <cell r="D122">
            <v>0.7</v>
          </cell>
          <cell r="E122">
            <v>0.6</v>
          </cell>
          <cell r="F122">
            <v>99.7</v>
          </cell>
          <cell r="G122">
            <v>47.7</v>
          </cell>
          <cell r="H122">
            <v>104.5</v>
          </cell>
          <cell r="I122">
            <v>52.3</v>
          </cell>
        </row>
        <row r="123">
          <cell r="A123" t="str">
            <v>Производство лекарственных препаратов и материалов, применяемых в медицинских целях</v>
          </cell>
          <cell r="B123">
            <v>5</v>
          </cell>
          <cell r="C123">
            <v>4.9000000000000004</v>
          </cell>
          <cell r="D123">
            <v>0.7</v>
          </cell>
          <cell r="E123">
            <v>0.6</v>
          </cell>
          <cell r="F123">
            <v>99.7</v>
          </cell>
          <cell r="G123">
            <v>47.7</v>
          </cell>
          <cell r="H123">
            <v>104.5</v>
          </cell>
          <cell r="I123">
            <v>52.3</v>
          </cell>
        </row>
        <row r="124">
          <cell r="A124" t="str">
            <v>Производство лекарственных препаратов и материалов, применяемых в медицинских целях</v>
          </cell>
          <cell r="B124">
            <v>5</v>
          </cell>
          <cell r="C124">
            <v>4.9000000000000004</v>
          </cell>
          <cell r="D124">
            <v>0.7</v>
          </cell>
          <cell r="E124">
            <v>0.6</v>
          </cell>
          <cell r="F124">
            <v>99.7</v>
          </cell>
          <cell r="G124">
            <v>47.7</v>
          </cell>
          <cell r="H124">
            <v>104.5</v>
          </cell>
          <cell r="I124">
            <v>52.3</v>
          </cell>
        </row>
        <row r="125">
          <cell r="A125" t="str">
            <v>Производство лекарственных препаратов</v>
          </cell>
          <cell r="B125">
            <v>5.8</v>
          </cell>
          <cell r="C125">
            <v>5.7</v>
          </cell>
          <cell r="D125">
            <v>0.8</v>
          </cell>
          <cell r="E125">
            <v>0.8</v>
          </cell>
          <cell r="F125">
            <v>100</v>
          </cell>
          <cell r="G125">
            <v>49</v>
          </cell>
          <cell r="H125">
            <v>105.3</v>
          </cell>
          <cell r="I125">
            <v>51</v>
          </cell>
        </row>
        <row r="126">
          <cell r="A126" t="str">
            <v>Производство материалов, применяемых в медицинских целях</v>
          </cell>
          <cell r="B126">
            <v>1.5</v>
          </cell>
          <cell r="C126">
            <v>1.5</v>
          </cell>
          <cell r="D126">
            <v>0.1</v>
          </cell>
          <cell r="E126">
            <v>0.1</v>
          </cell>
          <cell r="F126">
            <v>91.9</v>
          </cell>
          <cell r="G126">
            <v>42.6</v>
          </cell>
          <cell r="H126">
            <v>101.4</v>
          </cell>
          <cell r="I126">
            <v>57.4</v>
          </cell>
        </row>
        <row r="127">
          <cell r="A127" t="str">
            <v>Производство резиновых и пластмассовых изделий</v>
          </cell>
          <cell r="B127">
            <v>15.8</v>
          </cell>
          <cell r="C127">
            <v>15.1</v>
          </cell>
          <cell r="D127">
            <v>1.3</v>
          </cell>
          <cell r="E127">
            <v>0.5</v>
          </cell>
          <cell r="F127">
            <v>98.5</v>
          </cell>
          <cell r="G127">
            <v>41.1</v>
          </cell>
          <cell r="H127">
            <v>117.3</v>
          </cell>
          <cell r="I127">
            <v>58.9</v>
          </cell>
        </row>
        <row r="128">
          <cell r="A128" t="str">
            <v>Производство резиновых изделий</v>
          </cell>
          <cell r="B128">
            <v>16.8</v>
          </cell>
          <cell r="C128">
            <v>16.8</v>
          </cell>
          <cell r="D128">
            <v>1.6</v>
          </cell>
          <cell r="E128">
            <v>0.7</v>
          </cell>
          <cell r="F128">
            <v>98.4</v>
          </cell>
          <cell r="G128">
            <v>43.6</v>
          </cell>
          <cell r="H128">
            <v>118.3</v>
          </cell>
          <cell r="I128">
            <v>56.4</v>
          </cell>
        </row>
        <row r="129">
          <cell r="A129" t="str">
            <v>Производство прочих резиновых изделий</v>
          </cell>
          <cell r="B129">
            <v>16.8</v>
          </cell>
          <cell r="C129">
            <v>16.8</v>
          </cell>
          <cell r="D129">
            <v>1.6</v>
          </cell>
          <cell r="E129">
            <v>0.7</v>
          </cell>
          <cell r="F129">
            <v>98.4</v>
          </cell>
          <cell r="G129">
            <v>43.6</v>
          </cell>
          <cell r="H129">
            <v>118.3</v>
          </cell>
          <cell r="I129">
            <v>56.4</v>
          </cell>
        </row>
        <row r="130">
          <cell r="A130" t="str">
            <v>Производство конвейерных лент и приводных ремней, бельтинга из вулканизированной резины</v>
          </cell>
          <cell r="B130">
            <v>11</v>
          </cell>
          <cell r="C130">
            <v>11</v>
          </cell>
          <cell r="D130">
            <v>1.1000000000000001</v>
          </cell>
          <cell r="E130">
            <v>1.1000000000000001</v>
          </cell>
          <cell r="F130">
            <v>98.3</v>
          </cell>
          <cell r="G130">
            <v>33.5</v>
          </cell>
          <cell r="H130">
            <v>111</v>
          </cell>
          <cell r="I130">
            <v>66.5</v>
          </cell>
        </row>
        <row r="131">
          <cell r="A131" t="str">
            <v>Производство изделий из вулканизированной резины, не включенных в другие группировки</v>
          </cell>
          <cell r="B131">
            <v>24.5</v>
          </cell>
          <cell r="C131">
            <v>24.5</v>
          </cell>
          <cell r="D131">
            <v>2.7</v>
          </cell>
          <cell r="E131">
            <v>0.1</v>
          </cell>
          <cell r="F131">
            <v>100</v>
          </cell>
          <cell r="G131">
            <v>56.7</v>
          </cell>
          <cell r="H131">
            <v>128.9</v>
          </cell>
          <cell r="I131">
            <v>43.3</v>
          </cell>
        </row>
        <row r="132">
          <cell r="A132" t="str">
            <v>Производство изделий из пластмасс</v>
          </cell>
          <cell r="B132">
            <v>14</v>
          </cell>
          <cell r="C132">
            <v>11.8</v>
          </cell>
          <cell r="D132">
            <v>0.5</v>
          </cell>
          <cell r="E132">
            <v>0.1</v>
          </cell>
          <cell r="F132">
            <v>100</v>
          </cell>
          <cell r="G132">
            <v>36.4</v>
          </cell>
          <cell r="H132">
            <v>115.6</v>
          </cell>
          <cell r="I132">
            <v>63.6</v>
          </cell>
        </row>
        <row r="133">
          <cell r="A133" t="str">
            <v>Производство пластмассовых плит, полос, труб и профилей</v>
          </cell>
          <cell r="B133">
            <v>14</v>
          </cell>
          <cell r="C133">
            <v>11.8</v>
          </cell>
          <cell r="D133">
            <v>0.5</v>
          </cell>
          <cell r="E133">
            <v>0.1</v>
          </cell>
          <cell r="F133">
            <v>100</v>
          </cell>
          <cell r="G133">
            <v>36.4</v>
          </cell>
          <cell r="H133">
            <v>115.6</v>
          </cell>
          <cell r="I133">
            <v>63.6</v>
          </cell>
        </row>
        <row r="134">
          <cell r="A134" t="str">
            <v>Производство прочей неметаллической минеральной продукции</v>
          </cell>
          <cell r="B134">
            <v>15.7</v>
          </cell>
          <cell r="C134">
            <v>15.4</v>
          </cell>
          <cell r="D134">
            <v>13.4</v>
          </cell>
          <cell r="E134">
            <v>0.5</v>
          </cell>
          <cell r="F134">
            <v>100</v>
          </cell>
          <cell r="G134">
            <v>39.9</v>
          </cell>
          <cell r="H134">
            <v>102.7</v>
          </cell>
          <cell r="I134">
            <v>60.1</v>
          </cell>
        </row>
        <row r="135">
          <cell r="A135" t="str">
            <v>Производство стекла и изделий из стекла</v>
          </cell>
          <cell r="B135">
            <v>23.9</v>
          </cell>
          <cell r="C135">
            <v>23.4</v>
          </cell>
          <cell r="D135">
            <v>24.2</v>
          </cell>
          <cell r="E135">
            <v>0</v>
          </cell>
          <cell r="F135">
            <v>100</v>
          </cell>
          <cell r="G135">
            <v>45.2</v>
          </cell>
          <cell r="H135">
            <v>99.6</v>
          </cell>
          <cell r="I135">
            <v>54.8</v>
          </cell>
        </row>
        <row r="136">
          <cell r="A136" t="str">
            <v>Производство и обработка прочих стеклянных изделий, включая технические изделия из стекла</v>
          </cell>
          <cell r="B136">
            <v>23.9</v>
          </cell>
          <cell r="C136">
            <v>23.4</v>
          </cell>
          <cell r="D136">
            <v>24.2</v>
          </cell>
          <cell r="E136">
            <v>0</v>
          </cell>
          <cell r="F136">
            <v>100</v>
          </cell>
          <cell r="G136">
            <v>45.2</v>
          </cell>
          <cell r="H136">
            <v>99.6</v>
          </cell>
          <cell r="I136">
            <v>54.8</v>
          </cell>
        </row>
        <row r="137">
          <cell r="A137" t="str">
            <v>Производство посуды для лабораторных, фармацевтических и гигиенических целей из стекла; производство ампул и прочих изделий из медицинского стекла</v>
          </cell>
          <cell r="B137">
            <v>23.9</v>
          </cell>
          <cell r="C137">
            <v>23.4</v>
          </cell>
          <cell r="D137">
            <v>24.2</v>
          </cell>
          <cell r="E137">
            <v>0</v>
          </cell>
          <cell r="F137">
            <v>100</v>
          </cell>
          <cell r="G137">
            <v>45.2</v>
          </cell>
          <cell r="H137">
            <v>99.6</v>
          </cell>
          <cell r="I137">
            <v>54.8</v>
          </cell>
        </row>
        <row r="138">
          <cell r="A138" t="str">
            <v>Производство строительных керамических материалов</v>
          </cell>
          <cell r="B138">
            <v>6.8</v>
          </cell>
          <cell r="C138">
            <v>6.8</v>
          </cell>
          <cell r="D138">
            <v>0.2</v>
          </cell>
          <cell r="E138">
            <v>0</v>
          </cell>
          <cell r="F138">
            <v>0</v>
          </cell>
          <cell r="G138">
            <v>39.5</v>
          </cell>
          <cell r="H138">
            <v>107.1</v>
          </cell>
          <cell r="I138">
            <v>60.5</v>
          </cell>
        </row>
        <row r="139">
          <cell r="A139" t="str">
            <v>Производство кирпича, черепицы и прочих строительных изделий из обожженной глины</v>
          </cell>
          <cell r="B139">
            <v>6.8</v>
          </cell>
          <cell r="C139">
            <v>6.8</v>
          </cell>
          <cell r="D139">
            <v>0.2</v>
          </cell>
          <cell r="E139">
            <v>0</v>
          </cell>
          <cell r="F139">
            <v>0</v>
          </cell>
          <cell r="G139">
            <v>39.5</v>
          </cell>
          <cell r="H139">
            <v>107.1</v>
          </cell>
          <cell r="I139">
            <v>60.5</v>
          </cell>
        </row>
        <row r="140">
          <cell r="A140" t="str">
            <v>Производство изделий из бетона, цемента и гипса</v>
          </cell>
          <cell r="B140">
            <v>6.9</v>
          </cell>
          <cell r="C140">
            <v>6.9</v>
          </cell>
          <cell r="D140">
            <v>1.8</v>
          </cell>
          <cell r="E140">
            <v>1.8</v>
          </cell>
          <cell r="F140">
            <v>100</v>
          </cell>
          <cell r="G140">
            <v>29.7</v>
          </cell>
          <cell r="H140">
            <v>105.5</v>
          </cell>
          <cell r="I140">
            <v>70.3</v>
          </cell>
        </row>
        <row r="141">
          <cell r="A141" t="str">
            <v>Производство изделий из бетона для использования в строительстве</v>
          </cell>
          <cell r="B141">
            <v>6.9</v>
          </cell>
          <cell r="C141">
            <v>6.9</v>
          </cell>
          <cell r="D141">
            <v>1.8</v>
          </cell>
          <cell r="E141">
            <v>1.8</v>
          </cell>
          <cell r="F141">
            <v>100</v>
          </cell>
          <cell r="G141">
            <v>29.7</v>
          </cell>
          <cell r="H141">
            <v>105.5</v>
          </cell>
          <cell r="I141">
            <v>70.3</v>
          </cell>
        </row>
        <row r="142">
          <cell r="A142" t="str">
            <v>Производство металлургическое</v>
          </cell>
          <cell r="B142">
            <v>4.7</v>
          </cell>
          <cell r="C142">
            <v>0</v>
          </cell>
          <cell r="D142">
            <v>5.7</v>
          </cell>
          <cell r="E142">
            <v>5.7</v>
          </cell>
          <cell r="F142">
            <v>100</v>
          </cell>
          <cell r="G142">
            <v>8.3000000000000007</v>
          </cell>
          <cell r="H142">
            <v>99</v>
          </cell>
          <cell r="I142">
            <v>91.7</v>
          </cell>
        </row>
        <row r="143">
          <cell r="A143" t="str">
            <v>Производство прочих стальных изделий первичной обработкой</v>
          </cell>
          <cell r="B143">
            <v>4.7</v>
          </cell>
          <cell r="C143">
            <v>0</v>
          </cell>
          <cell r="D143">
            <v>5.7</v>
          </cell>
          <cell r="E143">
            <v>5.7</v>
          </cell>
          <cell r="F143">
            <v>100</v>
          </cell>
          <cell r="G143">
            <v>8.3000000000000007</v>
          </cell>
          <cell r="H143">
            <v>99</v>
          </cell>
          <cell r="I143">
            <v>91.7</v>
          </cell>
        </row>
        <row r="144">
          <cell r="A144" t="str">
            <v>Производство профилей с помощью холодной штамповки или гибки</v>
          </cell>
          <cell r="B144">
            <v>4.7</v>
          </cell>
          <cell r="C144">
            <v>0</v>
          </cell>
          <cell r="D144">
            <v>5.7</v>
          </cell>
          <cell r="E144">
            <v>5.7</v>
          </cell>
          <cell r="F144">
            <v>100</v>
          </cell>
          <cell r="G144">
            <v>8.3000000000000007</v>
          </cell>
          <cell r="H144">
            <v>99</v>
          </cell>
          <cell r="I144">
            <v>91.7</v>
          </cell>
        </row>
        <row r="145">
          <cell r="A145" t="str">
            <v>Производство готовых металлических изделий, кроме машин и оборудования</v>
          </cell>
          <cell r="B145">
            <v>7.7</v>
          </cell>
          <cell r="C145">
            <v>7.1</v>
          </cell>
          <cell r="D145">
            <v>0.5</v>
          </cell>
          <cell r="E145">
            <v>0.4</v>
          </cell>
          <cell r="F145">
            <v>79</v>
          </cell>
          <cell r="G145">
            <v>51</v>
          </cell>
          <cell r="H145">
            <v>107.9</v>
          </cell>
          <cell r="I145">
            <v>49</v>
          </cell>
        </row>
        <row r="146">
          <cell r="A146" t="str">
            <v>Производство готовых металлических изделий, не включенных в другие группировки</v>
          </cell>
          <cell r="B146">
            <v>5.4</v>
          </cell>
          <cell r="C146">
            <v>5.2</v>
          </cell>
          <cell r="D146">
            <v>0.5</v>
          </cell>
          <cell r="E146">
            <v>0</v>
          </cell>
          <cell r="F146">
            <v>0</v>
          </cell>
          <cell r="G146">
            <v>28.4</v>
          </cell>
          <cell r="H146">
            <v>105.2</v>
          </cell>
          <cell r="I146">
            <v>71.599999999999994</v>
          </cell>
        </row>
        <row r="147">
          <cell r="A147" t="str">
            <v>Производство строительных металлических конструкций и изделий</v>
          </cell>
          <cell r="B147">
            <v>1.3</v>
          </cell>
          <cell r="C147">
            <v>0.2</v>
          </cell>
          <cell r="D147">
            <v>0.6</v>
          </cell>
          <cell r="E147">
            <v>0.6</v>
          </cell>
          <cell r="F147">
            <v>79</v>
          </cell>
          <cell r="G147">
            <v>63.2</v>
          </cell>
          <cell r="H147">
            <v>100.7</v>
          </cell>
          <cell r="I147">
            <v>36.799999999999997</v>
          </cell>
        </row>
        <row r="148">
          <cell r="A148" t="str">
            <v>Производство строительных металлических конструкций, изделий и их частей</v>
          </cell>
          <cell r="B148">
            <v>1.3</v>
          </cell>
          <cell r="C148">
            <v>0.2</v>
          </cell>
          <cell r="D148">
            <v>0.6</v>
          </cell>
          <cell r="E148">
            <v>0.6</v>
          </cell>
          <cell r="F148">
            <v>79</v>
          </cell>
          <cell r="G148">
            <v>63.2</v>
          </cell>
          <cell r="H148">
            <v>100.7</v>
          </cell>
          <cell r="I148">
            <v>36.799999999999997</v>
          </cell>
        </row>
        <row r="149">
          <cell r="A149" t="str">
            <v>Обработка металлов и нанесение покрытий на металлы; механическая обработка металлов</v>
          </cell>
          <cell r="B149">
            <v>22.5</v>
          </cell>
          <cell r="C149">
            <v>22.5</v>
          </cell>
          <cell r="D149">
            <v>0</v>
          </cell>
          <cell r="E149">
            <v>0</v>
          </cell>
          <cell r="F149">
            <v>0</v>
          </cell>
          <cell r="G149">
            <v>25.4</v>
          </cell>
          <cell r="H149">
            <v>129.1</v>
          </cell>
          <cell r="I149">
            <v>74.599999999999994</v>
          </cell>
        </row>
        <row r="150">
          <cell r="A150" t="str">
            <v>Обработка металлических изделий механическая</v>
          </cell>
          <cell r="B150">
            <v>22.5</v>
          </cell>
          <cell r="C150">
            <v>22.5</v>
          </cell>
          <cell r="D150">
            <v>0</v>
          </cell>
          <cell r="E150">
            <v>0</v>
          </cell>
          <cell r="F150">
            <v>0</v>
          </cell>
          <cell r="G150">
            <v>25.4</v>
          </cell>
          <cell r="H150">
            <v>129.1</v>
          </cell>
          <cell r="I150">
            <v>74.599999999999994</v>
          </cell>
        </row>
        <row r="151">
          <cell r="A151" t="str">
            <v>Производство компьютеров, электронных и оптических изделий</v>
          </cell>
          <cell r="B151">
            <v>4.2</v>
          </cell>
          <cell r="C151">
            <v>4.2</v>
          </cell>
          <cell r="D151">
            <v>0.3</v>
          </cell>
          <cell r="E151">
            <v>0.2</v>
          </cell>
          <cell r="F151">
            <v>99.9</v>
          </cell>
          <cell r="G151">
            <v>35.4</v>
          </cell>
          <cell r="H151">
            <v>104.1</v>
          </cell>
          <cell r="I151">
            <v>64.599999999999994</v>
          </cell>
        </row>
        <row r="152">
          <cell r="A152" t="str">
            <v>Производство контрольно-измерительных и навигационных приборов и аппаратов; производство часов</v>
          </cell>
          <cell r="B152">
            <v>4.3</v>
          </cell>
          <cell r="C152">
            <v>4.3</v>
          </cell>
          <cell r="D152">
            <v>0.3</v>
          </cell>
          <cell r="E152">
            <v>0.2</v>
          </cell>
          <cell r="F152">
            <v>99.9</v>
          </cell>
          <cell r="G152">
            <v>35.5</v>
          </cell>
          <cell r="H152">
            <v>104.2</v>
          </cell>
          <cell r="I152">
            <v>64.5</v>
          </cell>
        </row>
        <row r="153">
          <cell r="A153" t="str">
            <v>Производство инструментов и приборов для измерения, тестирования и навигации</v>
          </cell>
          <cell r="B153">
            <v>4.3</v>
          </cell>
          <cell r="C153">
            <v>4.3</v>
          </cell>
          <cell r="D153">
            <v>0.3</v>
          </cell>
          <cell r="E153">
            <v>0.2</v>
          </cell>
          <cell r="F153">
            <v>99.9</v>
          </cell>
          <cell r="G153">
            <v>35.5</v>
          </cell>
          <cell r="H153">
            <v>104.2</v>
          </cell>
          <cell r="I153">
            <v>64.5</v>
          </cell>
        </row>
        <row r="154">
          <cell r="A154" t="str">
            <v>Производство прочих инструментов и приборов для измерения, тестирования и навигации</v>
          </cell>
          <cell r="B154">
            <v>4.2</v>
          </cell>
          <cell r="C154">
            <v>4.2</v>
          </cell>
          <cell r="D154">
            <v>0.3</v>
          </cell>
          <cell r="E154">
            <v>0.3</v>
          </cell>
          <cell r="F154">
            <v>99.9</v>
          </cell>
          <cell r="G154">
            <v>35.299999999999997</v>
          </cell>
          <cell r="H154">
            <v>104.1</v>
          </cell>
          <cell r="I154">
            <v>64.7</v>
          </cell>
        </row>
        <row r="155">
          <cell r="A155" t="str">
            <v>Производство точных весов; производство ручных инструментов для черчения, разметки и математических расчетов; производство ручных инструментов для измерения линейных размеров, не включенных в другие группировки</v>
          </cell>
          <cell r="B155">
            <v>10.199999999999999</v>
          </cell>
          <cell r="C155">
            <v>10.199999999999999</v>
          </cell>
          <cell r="D155">
            <v>0.2</v>
          </cell>
          <cell r="E155">
            <v>0.2</v>
          </cell>
          <cell r="F155">
            <v>100</v>
          </cell>
          <cell r="G155">
            <v>35.6</v>
          </cell>
          <cell r="H155">
            <v>111.2</v>
          </cell>
          <cell r="I155">
            <v>64.400000000000006</v>
          </cell>
        </row>
        <row r="156">
          <cell r="A156" t="str">
            <v>Производство приборов и аппаратуры для измерения электрических величин или ионизирующих излучений</v>
          </cell>
          <cell r="B156">
            <v>0.6</v>
          </cell>
          <cell r="C156">
            <v>0.6</v>
          </cell>
          <cell r="D156">
            <v>0.2</v>
          </cell>
          <cell r="E156">
            <v>0.2</v>
          </cell>
          <cell r="F156">
            <v>100</v>
          </cell>
          <cell r="G156">
            <v>36.5</v>
          </cell>
          <cell r="H156">
            <v>100.4</v>
          </cell>
          <cell r="I156">
            <v>63.5</v>
          </cell>
        </row>
        <row r="157">
          <cell r="A157" t="str">
            <v>Производство облучающего и электротерапевтического оборудования, применяемого в медицинских целях</v>
          </cell>
          <cell r="B157">
            <v>0.3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20.8</v>
          </cell>
          <cell r="H157">
            <v>100.3</v>
          </cell>
          <cell r="I157">
            <v>79.2</v>
          </cell>
        </row>
        <row r="158">
          <cell r="A158" t="str">
            <v>Производство облучающего и электротерапевтического оборудования, применяемого в медицинских целях</v>
          </cell>
          <cell r="B158">
            <v>0.3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20.8</v>
          </cell>
          <cell r="H158">
            <v>100.3</v>
          </cell>
          <cell r="I158">
            <v>79.2</v>
          </cell>
        </row>
        <row r="159">
          <cell r="A159" t="str">
            <v>Производство аппаратов, применяемых в медицинских целях, основанных на использовании рентгеновского, альфа-, бета- и гамма-излучений</v>
          </cell>
          <cell r="B159">
            <v>0.3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20.8</v>
          </cell>
          <cell r="H159">
            <v>100.3</v>
          </cell>
          <cell r="I159">
            <v>79.2</v>
          </cell>
        </row>
        <row r="160">
          <cell r="A160" t="str">
            <v>Производство электрического оборудования</v>
          </cell>
          <cell r="B160">
            <v>13.6</v>
          </cell>
          <cell r="C160">
            <v>13.3</v>
          </cell>
          <cell r="D160">
            <v>1.2</v>
          </cell>
          <cell r="E160">
            <v>0.3</v>
          </cell>
          <cell r="F160">
            <v>47.1</v>
          </cell>
          <cell r="G160">
            <v>50.7</v>
          </cell>
          <cell r="H160">
            <v>114.4</v>
          </cell>
          <cell r="I160">
            <v>49.3</v>
          </cell>
        </row>
        <row r="161">
          <cell r="A161" t="str">
            <v>Производство электродвигателей, генераторов, трансформаторов и распределительных устройств, а также контрольно-измерительной аппаратуры</v>
          </cell>
          <cell r="B161">
            <v>12</v>
          </cell>
          <cell r="C161">
            <v>11.5</v>
          </cell>
          <cell r="D161">
            <v>1.2</v>
          </cell>
          <cell r="E161">
            <v>0.3</v>
          </cell>
          <cell r="F161">
            <v>42.8</v>
          </cell>
          <cell r="G161">
            <v>41.5</v>
          </cell>
          <cell r="H161">
            <v>112.2</v>
          </cell>
          <cell r="I161">
            <v>58.5</v>
          </cell>
        </row>
        <row r="162">
          <cell r="A162" t="str">
            <v>Производство электродвигателей, электрогенераторов и трансформаторов</v>
          </cell>
          <cell r="B162">
            <v>7.3</v>
          </cell>
          <cell r="C162">
            <v>6.6</v>
          </cell>
          <cell r="D162">
            <v>0.2</v>
          </cell>
          <cell r="E162">
            <v>0</v>
          </cell>
          <cell r="F162">
            <v>0</v>
          </cell>
          <cell r="G162">
            <v>40.799999999999997</v>
          </cell>
          <cell r="H162">
            <v>107.7</v>
          </cell>
          <cell r="I162">
            <v>59.2</v>
          </cell>
        </row>
        <row r="163">
          <cell r="A163" t="str">
            <v>Производство электродвигателей, генераторов и трансформаторов, кроме ремонта</v>
          </cell>
          <cell r="B163">
            <v>7.3</v>
          </cell>
          <cell r="C163">
            <v>6.6</v>
          </cell>
          <cell r="D163">
            <v>0.2</v>
          </cell>
          <cell r="E163">
            <v>0</v>
          </cell>
          <cell r="F163">
            <v>0</v>
          </cell>
          <cell r="G163">
            <v>40.799999999999997</v>
          </cell>
          <cell r="H163">
            <v>107.7</v>
          </cell>
          <cell r="I163">
            <v>59.2</v>
          </cell>
        </row>
        <row r="164">
          <cell r="A164" t="str">
            <v>Производство электрической распределительной и регулирующей аппаратуры</v>
          </cell>
          <cell r="B164">
            <v>18.600000000000001</v>
          </cell>
          <cell r="C164">
            <v>18.600000000000001</v>
          </cell>
          <cell r="D164">
            <v>2.9</v>
          </cell>
          <cell r="E164">
            <v>0.9</v>
          </cell>
          <cell r="F164">
            <v>42.8</v>
          </cell>
          <cell r="G164">
            <v>42.5</v>
          </cell>
          <cell r="H164">
            <v>119.3</v>
          </cell>
          <cell r="I164">
            <v>57.5</v>
          </cell>
        </row>
        <row r="165">
          <cell r="A165" t="str">
            <v>Производство электрических аккумуляторов и аккумуляторных батарей</v>
          </cell>
          <cell r="B165">
            <v>17.7</v>
          </cell>
          <cell r="C165">
            <v>17.7</v>
          </cell>
          <cell r="D165">
            <v>1.3</v>
          </cell>
          <cell r="E165">
            <v>0</v>
          </cell>
          <cell r="F165">
            <v>0</v>
          </cell>
          <cell r="G165">
            <v>76.2</v>
          </cell>
          <cell r="H165">
            <v>120</v>
          </cell>
          <cell r="I165">
            <v>23.8</v>
          </cell>
        </row>
        <row r="166">
          <cell r="A166" t="str">
            <v>Производство электрических аккумуляторов и аккумуляторных батарей</v>
          </cell>
          <cell r="B166">
            <v>17.7</v>
          </cell>
          <cell r="C166">
            <v>17.7</v>
          </cell>
          <cell r="D166">
            <v>1.3</v>
          </cell>
          <cell r="E166">
            <v>0</v>
          </cell>
          <cell r="F166">
            <v>0</v>
          </cell>
          <cell r="G166">
            <v>76.2</v>
          </cell>
          <cell r="H166">
            <v>120</v>
          </cell>
          <cell r="I166">
            <v>23.8</v>
          </cell>
        </row>
        <row r="167">
          <cell r="A167" t="str">
            <v>Производство аккумуляторов, в том числе для автомобилей, аккумуляторных батарей и их составных частей</v>
          </cell>
          <cell r="B167">
            <v>17.7</v>
          </cell>
          <cell r="C167">
            <v>17.7</v>
          </cell>
          <cell r="D167">
            <v>1.3</v>
          </cell>
          <cell r="E167">
            <v>0</v>
          </cell>
          <cell r="F167">
            <v>0</v>
          </cell>
          <cell r="G167">
            <v>76.2</v>
          </cell>
          <cell r="H167">
            <v>120</v>
          </cell>
          <cell r="I167">
            <v>23.8</v>
          </cell>
        </row>
        <row r="168">
          <cell r="A168" t="str">
            <v>Производство бытовых приборов</v>
          </cell>
          <cell r="B168">
            <v>13.1</v>
          </cell>
          <cell r="C168">
            <v>13.1</v>
          </cell>
          <cell r="D168">
            <v>0.4</v>
          </cell>
          <cell r="E168">
            <v>0.4</v>
          </cell>
          <cell r="F168">
            <v>100</v>
          </cell>
          <cell r="G168">
            <v>27.8</v>
          </cell>
          <cell r="H168">
            <v>114.7</v>
          </cell>
          <cell r="I168">
            <v>72.2</v>
          </cell>
        </row>
        <row r="169">
          <cell r="A169" t="str">
            <v>Производство бытовых электрических приборов</v>
          </cell>
          <cell r="B169">
            <v>13.1</v>
          </cell>
          <cell r="C169">
            <v>13.1</v>
          </cell>
          <cell r="D169">
            <v>0.4</v>
          </cell>
          <cell r="E169">
            <v>0.4</v>
          </cell>
          <cell r="F169">
            <v>100</v>
          </cell>
          <cell r="G169">
            <v>27.8</v>
          </cell>
          <cell r="H169">
            <v>114.7</v>
          </cell>
          <cell r="I169">
            <v>72.2</v>
          </cell>
        </row>
        <row r="170">
          <cell r="A170" t="str">
            <v>Производство машин и оборудования, не включенных в другие группировки</v>
          </cell>
          <cell r="B170">
            <v>4.0999999999999996</v>
          </cell>
          <cell r="C170">
            <v>2.8</v>
          </cell>
          <cell r="D170">
            <v>2.8</v>
          </cell>
          <cell r="E170">
            <v>0.7</v>
          </cell>
          <cell r="F170">
            <v>100</v>
          </cell>
          <cell r="G170">
            <v>40.5</v>
          </cell>
          <cell r="H170">
            <v>101.3</v>
          </cell>
          <cell r="I170">
            <v>59.5</v>
          </cell>
        </row>
        <row r="171">
          <cell r="A171" t="str">
            <v>Производство машин и оборудования общего назначения</v>
          </cell>
          <cell r="B171">
            <v>3.8</v>
          </cell>
          <cell r="C171">
            <v>3.8</v>
          </cell>
          <cell r="D171">
            <v>0</v>
          </cell>
          <cell r="E171">
            <v>0</v>
          </cell>
          <cell r="F171">
            <v>0</v>
          </cell>
          <cell r="G171">
            <v>76.8</v>
          </cell>
          <cell r="H171">
            <v>103.9</v>
          </cell>
          <cell r="I171">
            <v>23.2</v>
          </cell>
        </row>
        <row r="172">
          <cell r="A172" t="str">
            <v>Производство подшипников, зубчатых передач, элементов механических передач и приводов</v>
          </cell>
          <cell r="B172">
            <v>3.8</v>
          </cell>
          <cell r="C172">
            <v>3.8</v>
          </cell>
          <cell r="D172">
            <v>0</v>
          </cell>
          <cell r="E172">
            <v>0</v>
          </cell>
          <cell r="F172">
            <v>0</v>
          </cell>
          <cell r="G172">
            <v>76.8</v>
          </cell>
          <cell r="H172">
            <v>103.9</v>
          </cell>
          <cell r="I172">
            <v>23.2</v>
          </cell>
        </row>
        <row r="173">
          <cell r="A173" t="str">
            <v>Производство шариковых и роликовых подшипников</v>
          </cell>
          <cell r="B173">
            <v>3.8</v>
          </cell>
          <cell r="C173">
            <v>3.8</v>
          </cell>
          <cell r="D173">
            <v>0</v>
          </cell>
          <cell r="E173">
            <v>0</v>
          </cell>
          <cell r="F173">
            <v>0</v>
          </cell>
          <cell r="G173">
            <v>76.8</v>
          </cell>
          <cell r="H173">
            <v>103.9</v>
          </cell>
          <cell r="I173">
            <v>23.2</v>
          </cell>
        </row>
        <row r="174">
          <cell r="A174" t="str">
            <v>Производство прочих машин и оборудования общего назначения</v>
          </cell>
          <cell r="B174">
            <v>4.8</v>
          </cell>
          <cell r="C174">
            <v>3.2</v>
          </cell>
          <cell r="D174">
            <v>3.5</v>
          </cell>
          <cell r="E174">
            <v>0.8</v>
          </cell>
          <cell r="F174">
            <v>100</v>
          </cell>
          <cell r="G174">
            <v>38.799999999999997</v>
          </cell>
          <cell r="H174">
            <v>101.4</v>
          </cell>
          <cell r="I174">
            <v>61.2</v>
          </cell>
        </row>
        <row r="175">
          <cell r="A175" t="str">
            <v>Производство подъемно-транспортного оборудования</v>
          </cell>
          <cell r="B175">
            <v>47.2</v>
          </cell>
          <cell r="C175">
            <v>47.2</v>
          </cell>
          <cell r="D175">
            <v>17.2</v>
          </cell>
          <cell r="E175">
            <v>4.3</v>
          </cell>
          <cell r="F175">
            <v>100</v>
          </cell>
          <cell r="G175">
            <v>45.3</v>
          </cell>
          <cell r="H175">
            <v>156.9</v>
          </cell>
          <cell r="I175">
            <v>54.7</v>
          </cell>
        </row>
        <row r="176">
          <cell r="A176" t="str">
            <v>Производство лифтов, скриповых подъемников, эскалаторов и движущихся пешеходных дорожек</v>
          </cell>
          <cell r="B176">
            <v>47.2</v>
          </cell>
          <cell r="C176">
            <v>47.2</v>
          </cell>
          <cell r="D176">
            <v>17.2</v>
          </cell>
          <cell r="E176">
            <v>4.3</v>
          </cell>
          <cell r="F176">
            <v>100</v>
          </cell>
          <cell r="G176">
            <v>45.3</v>
          </cell>
          <cell r="H176">
            <v>156.9</v>
          </cell>
          <cell r="I176">
            <v>54.7</v>
          </cell>
        </row>
        <row r="177">
          <cell r="A177" t="str">
            <v>Производство прочих машин и оборудования общего назначения, не включенного в другие группировки</v>
          </cell>
          <cell r="B177">
            <v>4.5999999999999996</v>
          </cell>
          <cell r="C177">
            <v>3</v>
          </cell>
          <cell r="D177">
            <v>3.4</v>
          </cell>
          <cell r="E177">
            <v>0.8</v>
          </cell>
          <cell r="F177">
            <v>100</v>
          </cell>
          <cell r="G177">
            <v>38.799999999999997</v>
          </cell>
          <cell r="H177">
            <v>101.3</v>
          </cell>
          <cell r="I177">
            <v>61.2</v>
          </cell>
        </row>
        <row r="178">
          <cell r="A178" t="str">
            <v>Производство оборудования для обработки материалов с использованием процессов, включающих изменение температуры, не включенного в другие группировки</v>
          </cell>
          <cell r="B178">
            <v>4.5999999999999996</v>
          </cell>
          <cell r="C178">
            <v>3</v>
          </cell>
          <cell r="D178">
            <v>3.4</v>
          </cell>
          <cell r="E178">
            <v>0.8</v>
          </cell>
          <cell r="F178">
            <v>100</v>
          </cell>
          <cell r="G178">
            <v>38.799999999999997</v>
          </cell>
          <cell r="H178">
            <v>101.3</v>
          </cell>
          <cell r="I178">
            <v>61.2</v>
          </cell>
        </row>
        <row r="179">
          <cell r="A179" t="str">
            <v>Производство прочих машин специального назначения</v>
          </cell>
          <cell r="B179">
            <v>1.3</v>
          </cell>
          <cell r="C179">
            <v>1.3</v>
          </cell>
          <cell r="D179">
            <v>0.6</v>
          </cell>
          <cell r="E179">
            <v>0</v>
          </cell>
          <cell r="F179">
            <v>0</v>
          </cell>
          <cell r="G179">
            <v>44.8</v>
          </cell>
          <cell r="H179">
            <v>100.7</v>
          </cell>
          <cell r="I179">
            <v>55.2</v>
          </cell>
        </row>
        <row r="180">
          <cell r="A180" t="str">
            <v>Производство машин и оборудования для добычи полезных ископаемых и строительства</v>
          </cell>
          <cell r="B180">
            <v>0.4</v>
          </cell>
          <cell r="C180">
            <v>0.4</v>
          </cell>
          <cell r="D180">
            <v>2.2999999999999998</v>
          </cell>
          <cell r="E180">
            <v>0</v>
          </cell>
          <cell r="F180">
            <v>0</v>
          </cell>
          <cell r="G180">
            <v>40.5</v>
          </cell>
          <cell r="H180">
            <v>98.1</v>
          </cell>
          <cell r="I180">
            <v>59.5</v>
          </cell>
        </row>
        <row r="181">
          <cell r="A181" t="str">
            <v>Производство машин и оборудования для производства пищевых продуктов, напитков и табачных изделий</v>
          </cell>
          <cell r="B181">
            <v>1.6</v>
          </cell>
          <cell r="C181">
            <v>1.6</v>
          </cell>
          <cell r="D181">
            <v>0</v>
          </cell>
          <cell r="E181">
            <v>0</v>
          </cell>
          <cell r="F181">
            <v>0</v>
          </cell>
          <cell r="G181">
            <v>46.2</v>
          </cell>
          <cell r="H181">
            <v>101.6</v>
          </cell>
          <cell r="I181">
            <v>53.8</v>
          </cell>
        </row>
        <row r="182">
          <cell r="A182" t="str">
            <v>Производство автотранспортных средств, прицепов и полуприцепов</v>
          </cell>
          <cell r="B182">
            <v>0.7</v>
          </cell>
          <cell r="C182">
            <v>0.7</v>
          </cell>
          <cell r="D182">
            <v>0.4</v>
          </cell>
          <cell r="E182">
            <v>0</v>
          </cell>
          <cell r="F182">
            <v>0</v>
          </cell>
          <cell r="G182">
            <v>14.3</v>
          </cell>
          <cell r="H182">
            <v>100.3</v>
          </cell>
          <cell r="I182">
            <v>85.7</v>
          </cell>
        </row>
        <row r="183">
          <cell r="A183" t="str">
            <v>Производство автотранспортных средств</v>
          </cell>
          <cell r="B183">
            <v>0.5</v>
          </cell>
          <cell r="C183">
            <v>0.5</v>
          </cell>
          <cell r="D183">
            <v>0.5</v>
          </cell>
          <cell r="E183">
            <v>0</v>
          </cell>
          <cell r="F183">
            <v>0</v>
          </cell>
          <cell r="G183">
            <v>13.3</v>
          </cell>
          <cell r="H183">
            <v>100.1</v>
          </cell>
          <cell r="I183">
            <v>86.7</v>
          </cell>
        </row>
        <row r="184">
          <cell r="A184" t="str">
            <v>Производство автотранспортных средств</v>
          </cell>
          <cell r="B184">
            <v>0.5</v>
          </cell>
          <cell r="C184">
            <v>0.5</v>
          </cell>
          <cell r="D184">
            <v>0.5</v>
          </cell>
          <cell r="E184">
            <v>0</v>
          </cell>
          <cell r="F184">
            <v>0</v>
          </cell>
          <cell r="G184">
            <v>13.3</v>
          </cell>
          <cell r="H184">
            <v>100.1</v>
          </cell>
          <cell r="I184">
            <v>86.7</v>
          </cell>
        </row>
        <row r="185">
          <cell r="A185" t="str">
            <v>Производство автомобилей специального назначения</v>
          </cell>
          <cell r="B185">
            <v>0.5</v>
          </cell>
          <cell r="C185">
            <v>0.5</v>
          </cell>
          <cell r="D185">
            <v>0.5</v>
          </cell>
          <cell r="E185">
            <v>0</v>
          </cell>
          <cell r="F185">
            <v>0</v>
          </cell>
          <cell r="G185">
            <v>13.3</v>
          </cell>
          <cell r="H185">
            <v>100.1</v>
          </cell>
          <cell r="I185">
            <v>86.7</v>
          </cell>
        </row>
        <row r="186">
          <cell r="A186" t="str">
            <v>Производство комплектующих и принадлежностей для автотранспортных средств</v>
          </cell>
          <cell r="B186">
            <v>5.7</v>
          </cell>
          <cell r="C186">
            <v>5.7</v>
          </cell>
          <cell r="D186">
            <v>0</v>
          </cell>
          <cell r="E186">
            <v>0</v>
          </cell>
          <cell r="F186">
            <v>0</v>
          </cell>
          <cell r="G186">
            <v>43.7</v>
          </cell>
          <cell r="H186">
            <v>106</v>
          </cell>
          <cell r="I186">
            <v>56.3</v>
          </cell>
        </row>
        <row r="187">
          <cell r="A187" t="str">
            <v>Производство электрического и электронного оборудования для автотранспортных средств</v>
          </cell>
          <cell r="B187">
            <v>5.7</v>
          </cell>
          <cell r="C187">
            <v>5.7</v>
          </cell>
          <cell r="D187">
            <v>0</v>
          </cell>
          <cell r="E187">
            <v>0</v>
          </cell>
          <cell r="F187">
            <v>0</v>
          </cell>
          <cell r="G187">
            <v>43.7</v>
          </cell>
          <cell r="H187">
            <v>106</v>
          </cell>
          <cell r="I187">
            <v>56.3</v>
          </cell>
        </row>
        <row r="188">
          <cell r="A188" t="str">
            <v>Производство прочих транспортных средств и оборудования</v>
          </cell>
          <cell r="B188">
            <v>24.7</v>
          </cell>
          <cell r="C188">
            <v>7.4</v>
          </cell>
          <cell r="D188">
            <v>12.2</v>
          </cell>
          <cell r="E188">
            <v>0</v>
          </cell>
          <cell r="F188">
            <v>0</v>
          </cell>
          <cell r="G188">
            <v>50.5</v>
          </cell>
          <cell r="H188">
            <v>116.6</v>
          </cell>
          <cell r="I188">
            <v>49.5</v>
          </cell>
        </row>
        <row r="189">
          <cell r="A189" t="str">
            <v>Производство железнодорожных локомотивов и подвижного состава</v>
          </cell>
          <cell r="B189">
            <v>24.7</v>
          </cell>
          <cell r="C189">
            <v>7.4</v>
          </cell>
          <cell r="D189">
            <v>12.2</v>
          </cell>
          <cell r="E189">
            <v>0</v>
          </cell>
          <cell r="F189">
            <v>0</v>
          </cell>
          <cell r="G189">
            <v>50.5</v>
          </cell>
          <cell r="H189">
            <v>116.6</v>
          </cell>
          <cell r="I189">
            <v>49.5</v>
          </cell>
        </row>
        <row r="190">
          <cell r="A190" t="str">
            <v>Производство железнодорожных локомотивов и подвижного состава</v>
          </cell>
          <cell r="B190">
            <v>24.7</v>
          </cell>
          <cell r="C190">
            <v>7.4</v>
          </cell>
          <cell r="D190">
            <v>12.2</v>
          </cell>
          <cell r="E190">
            <v>0</v>
          </cell>
          <cell r="F190">
            <v>0</v>
          </cell>
          <cell r="G190">
            <v>50.5</v>
          </cell>
          <cell r="H190">
            <v>116.6</v>
          </cell>
          <cell r="I190">
            <v>49.5</v>
          </cell>
        </row>
        <row r="191">
          <cell r="A191" t="str">
            <v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 оборудования дл</v>
          </cell>
          <cell r="B191">
            <v>15.2</v>
          </cell>
          <cell r="C191">
            <v>15.2</v>
          </cell>
          <cell r="D191">
            <v>34.4</v>
          </cell>
          <cell r="E191">
            <v>0</v>
          </cell>
          <cell r="F191">
            <v>0</v>
          </cell>
          <cell r="G191">
            <v>50.1</v>
          </cell>
          <cell r="H191">
            <v>77.3</v>
          </cell>
          <cell r="I191">
            <v>49.9</v>
          </cell>
        </row>
        <row r="192">
          <cell r="A192" t="str">
            <v>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v>
          </cell>
          <cell r="B192">
            <v>6.5</v>
          </cell>
          <cell r="C192">
            <v>6.5</v>
          </cell>
          <cell r="D192">
            <v>0.1</v>
          </cell>
          <cell r="E192">
            <v>0</v>
          </cell>
          <cell r="F192">
            <v>0</v>
          </cell>
          <cell r="G192">
            <v>53.7</v>
          </cell>
          <cell r="H192">
            <v>106.8</v>
          </cell>
          <cell r="I192">
            <v>46.3</v>
          </cell>
        </row>
        <row r="193">
          <cell r="A193" t="str">
            <v>Ремонт и монтаж машин и оборудования</v>
          </cell>
          <cell r="B193">
            <v>2.8</v>
          </cell>
          <cell r="C193">
            <v>1.2</v>
          </cell>
          <cell r="D193">
            <v>3.7</v>
          </cell>
          <cell r="E193">
            <v>0.1</v>
          </cell>
          <cell r="F193">
            <v>100</v>
          </cell>
          <cell r="G193">
            <v>26.8</v>
          </cell>
          <cell r="H193">
            <v>99.1</v>
          </cell>
          <cell r="I193">
            <v>73.2</v>
          </cell>
        </row>
        <row r="194">
          <cell r="A194" t="str">
            <v>Ремонт и монтаж металлических изделий, машин и оборудования</v>
          </cell>
          <cell r="B194">
            <v>2.8</v>
          </cell>
          <cell r="C194">
            <v>1.2</v>
          </cell>
          <cell r="D194">
            <v>3.7</v>
          </cell>
          <cell r="E194">
            <v>0.1</v>
          </cell>
          <cell r="F194">
            <v>100</v>
          </cell>
          <cell r="G194">
            <v>26.8</v>
          </cell>
          <cell r="H194">
            <v>99.1</v>
          </cell>
          <cell r="I194">
            <v>73.2</v>
          </cell>
        </row>
        <row r="195">
          <cell r="A195" t="str">
            <v>Ремонт машин и оборудования</v>
          </cell>
          <cell r="B195">
            <v>0</v>
          </cell>
          <cell r="C195">
            <v>0</v>
          </cell>
          <cell r="D195">
            <v>3.7</v>
          </cell>
          <cell r="E195">
            <v>0</v>
          </cell>
          <cell r="F195">
            <v>0</v>
          </cell>
          <cell r="G195">
            <v>21.8</v>
          </cell>
          <cell r="H195">
            <v>96.3</v>
          </cell>
          <cell r="I195">
            <v>78.2</v>
          </cell>
        </row>
        <row r="196">
          <cell r="A196" t="str">
            <v>Ремонт электрического оборудования</v>
          </cell>
          <cell r="B196">
            <v>11.9</v>
          </cell>
          <cell r="C196">
            <v>5.2</v>
          </cell>
          <cell r="D196">
            <v>3.5</v>
          </cell>
          <cell r="E196">
            <v>0.3</v>
          </cell>
          <cell r="F196">
            <v>100</v>
          </cell>
          <cell r="G196">
            <v>43.2</v>
          </cell>
          <cell r="H196">
            <v>109.6</v>
          </cell>
          <cell r="I196">
            <v>56.8</v>
          </cell>
        </row>
        <row r="197">
          <cell r="A197" t="str">
            <v>ОБЕСПЕЧЕНИЕ ЭЛЕКТРИЧЕСКОЙ ЭНЕРГИЕЙ, ГАЗОМ И ПАРОМ; КОНДИЦИОНИРОВАНИЕ ВОЗДУХА</v>
          </cell>
          <cell r="B197">
            <v>10.7</v>
          </cell>
          <cell r="C197">
            <v>6.7</v>
          </cell>
          <cell r="D197">
            <v>1.8</v>
          </cell>
          <cell r="E197">
            <v>0.1</v>
          </cell>
          <cell r="F197">
            <v>90.4</v>
          </cell>
          <cell r="G197">
            <v>48.8</v>
          </cell>
          <cell r="H197">
            <v>110</v>
          </cell>
          <cell r="I197">
            <v>51.2</v>
          </cell>
        </row>
        <row r="198">
          <cell r="A198" t="str">
            <v>Обеспечение электрической энергией, газом и паром; кондиционирование воздуха</v>
          </cell>
          <cell r="B198">
            <v>10.7</v>
          </cell>
          <cell r="C198">
            <v>6.7</v>
          </cell>
          <cell r="D198">
            <v>1.8</v>
          </cell>
          <cell r="E198">
            <v>0.1</v>
          </cell>
          <cell r="F198">
            <v>90.4</v>
          </cell>
          <cell r="G198">
            <v>48.8</v>
          </cell>
          <cell r="H198">
            <v>110</v>
          </cell>
          <cell r="I198">
            <v>51.2</v>
          </cell>
        </row>
        <row r="199">
          <cell r="A199" t="str">
            <v>Производство, передача и распределение электроэнергии</v>
          </cell>
          <cell r="B199">
            <v>7.3</v>
          </cell>
          <cell r="C199">
            <v>7.2</v>
          </cell>
          <cell r="D199">
            <v>1.2</v>
          </cell>
          <cell r="E199">
            <v>0.1</v>
          </cell>
          <cell r="F199">
            <v>90.7</v>
          </cell>
          <cell r="G199">
            <v>46.9</v>
          </cell>
          <cell r="H199">
            <v>106.6</v>
          </cell>
          <cell r="I199">
            <v>53.1</v>
          </cell>
        </row>
        <row r="200">
          <cell r="A200" t="str">
            <v>Производство электроэнергии</v>
          </cell>
          <cell r="B200">
            <v>7.7</v>
          </cell>
          <cell r="C200">
            <v>7.7</v>
          </cell>
          <cell r="D200">
            <v>1.4</v>
          </cell>
          <cell r="E200">
            <v>0</v>
          </cell>
          <cell r="F200">
            <v>99.5</v>
          </cell>
          <cell r="G200">
            <v>46.3</v>
          </cell>
          <cell r="H200">
            <v>106.8</v>
          </cell>
          <cell r="I200">
            <v>53.7</v>
          </cell>
        </row>
        <row r="201">
          <cell r="A201" t="str">
            <v>Производство электроэнергии атомными электростанциями, в том числе деятельность по обеспечению работоспособности электростанций</v>
          </cell>
          <cell r="B201">
            <v>7.7</v>
          </cell>
          <cell r="C201">
            <v>7.7</v>
          </cell>
          <cell r="D201">
            <v>1.4</v>
          </cell>
          <cell r="E201">
            <v>0</v>
          </cell>
          <cell r="F201">
            <v>99.5</v>
          </cell>
          <cell r="G201">
            <v>46.3</v>
          </cell>
          <cell r="H201">
            <v>106.8</v>
          </cell>
          <cell r="I201">
            <v>53.7</v>
          </cell>
        </row>
        <row r="202">
          <cell r="A202" t="str">
            <v>Передача электроэнергии и технологическое присоединение к распределительным электросетям</v>
          </cell>
          <cell r="B202">
            <v>5.5</v>
          </cell>
          <cell r="C202">
            <v>5.0999999999999996</v>
          </cell>
          <cell r="D202">
            <v>0.3</v>
          </cell>
          <cell r="E202">
            <v>0.2</v>
          </cell>
          <cell r="F202">
            <v>92.2</v>
          </cell>
          <cell r="G202">
            <v>49.1</v>
          </cell>
          <cell r="H202">
            <v>105.5</v>
          </cell>
          <cell r="I202">
            <v>50.9</v>
          </cell>
        </row>
        <row r="203">
          <cell r="A203" t="str">
            <v>Распределение электроэнергии</v>
          </cell>
          <cell r="B203">
            <v>8.9</v>
          </cell>
          <cell r="C203">
            <v>8.9</v>
          </cell>
          <cell r="D203">
            <v>2</v>
          </cell>
          <cell r="E203">
            <v>1.1000000000000001</v>
          </cell>
          <cell r="F203">
            <v>66.400000000000006</v>
          </cell>
          <cell r="G203">
            <v>58.6</v>
          </cell>
          <cell r="H203">
            <v>107.7</v>
          </cell>
          <cell r="I203">
            <v>41.4</v>
          </cell>
        </row>
        <row r="204">
          <cell r="A204" t="str">
            <v>Торговля электроэнергией</v>
          </cell>
          <cell r="B204">
            <v>21.7</v>
          </cell>
          <cell r="C204">
            <v>21.7</v>
          </cell>
          <cell r="D204">
            <v>1</v>
          </cell>
          <cell r="E204">
            <v>0</v>
          </cell>
          <cell r="F204">
            <v>0</v>
          </cell>
          <cell r="G204">
            <v>71.099999999999994</v>
          </cell>
          <cell r="H204">
            <v>126.4</v>
          </cell>
          <cell r="I204">
            <v>28.9</v>
          </cell>
        </row>
        <row r="205">
          <cell r="A205" t="str">
            <v>Производство и распределение газообразного топлива</v>
          </cell>
          <cell r="B205">
            <v>70.8</v>
          </cell>
          <cell r="C205">
            <v>2.1</v>
          </cell>
          <cell r="D205">
            <v>0.6</v>
          </cell>
          <cell r="E205">
            <v>0.1</v>
          </cell>
          <cell r="F205">
            <v>100</v>
          </cell>
          <cell r="G205">
            <v>85.1</v>
          </cell>
          <cell r="H205">
            <v>341</v>
          </cell>
          <cell r="I205">
            <v>14.9</v>
          </cell>
        </row>
        <row r="206">
          <cell r="A206" t="str">
            <v>Распределение газообразного топлива по газораспределительным сетям</v>
          </cell>
          <cell r="B206">
            <v>71.599999999999994</v>
          </cell>
          <cell r="C206">
            <v>2</v>
          </cell>
          <cell r="D206">
            <v>0.5</v>
          </cell>
          <cell r="E206">
            <v>0</v>
          </cell>
          <cell r="F206">
            <v>0</v>
          </cell>
          <cell r="G206">
            <v>85.9</v>
          </cell>
          <cell r="H206">
            <v>350.7</v>
          </cell>
          <cell r="I206">
            <v>14.1</v>
          </cell>
        </row>
        <row r="207">
          <cell r="A207" t="str">
            <v>Торговля газообразным топливом, подаваемым по распределительным сетям</v>
          </cell>
          <cell r="B207">
            <v>9.6</v>
          </cell>
          <cell r="C207">
            <v>9.6</v>
          </cell>
          <cell r="D207">
            <v>2.6</v>
          </cell>
          <cell r="E207">
            <v>1.6</v>
          </cell>
          <cell r="F207">
            <v>100</v>
          </cell>
          <cell r="G207">
            <v>25.9</v>
          </cell>
          <cell r="H207">
            <v>107.8</v>
          </cell>
          <cell r="I207">
            <v>74.099999999999994</v>
          </cell>
        </row>
        <row r="208">
          <cell r="A208" t="str">
            <v>Производство, передача и распределение пара и горячей воды; кондиционирование воздуха</v>
          </cell>
          <cell r="B208">
            <v>9.4</v>
          </cell>
          <cell r="C208">
            <v>4.3</v>
          </cell>
          <cell r="D208">
            <v>6.3</v>
          </cell>
          <cell r="E208">
            <v>0</v>
          </cell>
          <cell r="F208">
            <v>83.6</v>
          </cell>
          <cell r="G208">
            <v>47.1</v>
          </cell>
          <cell r="H208">
            <v>103.3</v>
          </cell>
          <cell r="I208">
            <v>52.9</v>
          </cell>
        </row>
        <row r="209">
          <cell r="A209" t="str">
            <v>Производство, передача и распределение пара и горячей воды; кондиционирование воздуха</v>
          </cell>
          <cell r="B209">
            <v>9.4</v>
          </cell>
          <cell r="C209">
            <v>4.3</v>
          </cell>
          <cell r="D209">
            <v>6.3</v>
          </cell>
          <cell r="E209">
            <v>0</v>
          </cell>
          <cell r="F209">
            <v>83.6</v>
          </cell>
          <cell r="G209">
            <v>47.1</v>
          </cell>
          <cell r="H209">
            <v>103.3</v>
          </cell>
          <cell r="I209">
            <v>52.9</v>
          </cell>
        </row>
        <row r="210">
          <cell r="A210" t="str">
            <v>Производство пара и горячей воды (тепловой энергии)</v>
          </cell>
          <cell r="B210">
            <v>9.6</v>
          </cell>
          <cell r="C210">
            <v>4.5</v>
          </cell>
          <cell r="D210">
            <v>6.6</v>
          </cell>
          <cell r="E210">
            <v>0</v>
          </cell>
          <cell r="F210">
            <v>83</v>
          </cell>
          <cell r="G210">
            <v>47.2</v>
          </cell>
          <cell r="H210">
            <v>103.4</v>
          </cell>
          <cell r="I210">
            <v>52.8</v>
          </cell>
        </row>
        <row r="211">
          <cell r="A211" t="str">
            <v>Производство пара и горячей воды (тепловой энергии) тепловыми электростанциями</v>
          </cell>
          <cell r="B211">
            <v>10.1</v>
          </cell>
          <cell r="C211">
            <v>4.9000000000000004</v>
          </cell>
          <cell r="D211">
            <v>7.1</v>
          </cell>
          <cell r="E211">
            <v>0</v>
          </cell>
          <cell r="F211">
            <v>95.4</v>
          </cell>
          <cell r="G211">
            <v>47.4</v>
          </cell>
          <cell r="H211">
            <v>103.3</v>
          </cell>
          <cell r="I211">
            <v>52.6</v>
          </cell>
        </row>
        <row r="212">
          <cell r="A212" t="str">
            <v>Производство пара и горячей воды (тепловой энергии) котельными</v>
          </cell>
          <cell r="B212">
            <v>6.3</v>
          </cell>
          <cell r="C212">
            <v>1</v>
          </cell>
          <cell r="D212">
            <v>2.7</v>
          </cell>
          <cell r="E212">
            <v>0.2</v>
          </cell>
          <cell r="F212">
            <v>76.7</v>
          </cell>
          <cell r="G212">
            <v>45.7</v>
          </cell>
          <cell r="H212">
            <v>103.8</v>
          </cell>
          <cell r="I212">
            <v>54.3</v>
          </cell>
        </row>
        <row r="213">
          <cell r="A213" t="str">
            <v>Распределение пара и горячей воды (тепловой энергии)</v>
          </cell>
          <cell r="B213">
            <v>4.0999999999999996</v>
          </cell>
          <cell r="C213">
            <v>1.8</v>
          </cell>
          <cell r="D213">
            <v>0.4</v>
          </cell>
          <cell r="E213">
            <v>0</v>
          </cell>
          <cell r="F213">
            <v>100</v>
          </cell>
          <cell r="G213">
            <v>38</v>
          </cell>
          <cell r="H213">
            <v>103.8</v>
          </cell>
          <cell r="I213">
            <v>62</v>
          </cell>
        </row>
        <row r="214">
          <cell r="A214" t="str">
            <v>Обеспечение работоспособности котельных</v>
          </cell>
          <cell r="B214">
            <v>0</v>
          </cell>
          <cell r="C214">
            <v>0</v>
          </cell>
          <cell r="D214">
            <v>20.9</v>
          </cell>
          <cell r="E214">
            <v>0</v>
          </cell>
          <cell r="F214">
            <v>0</v>
          </cell>
          <cell r="G214">
            <v>79.3</v>
          </cell>
          <cell r="H214">
            <v>79.099999999999994</v>
          </cell>
          <cell r="I214">
            <v>20.7</v>
          </cell>
        </row>
        <row r="215">
          <cell r="A215" t="str">
            <v>Торговля паром и горячей водой (тепловой энергией)</v>
          </cell>
          <cell r="B215">
            <v>0.3</v>
          </cell>
          <cell r="C215">
            <v>0.3</v>
          </cell>
          <cell r="D215">
            <v>0.4</v>
          </cell>
          <cell r="E215">
            <v>0</v>
          </cell>
          <cell r="F215">
            <v>0</v>
          </cell>
          <cell r="G215">
            <v>68.400000000000006</v>
          </cell>
          <cell r="H215">
            <v>99.9</v>
          </cell>
          <cell r="I215">
            <v>31.6</v>
          </cell>
        </row>
        <row r="216">
          <cell r="A216" t="str">
            <v>ВОДОСНАБЖЕНИЕ; ВОДООТВЕДЕНИЕ, ОРГАНИЗАЦИЯ СБОРА И УТИЛИЗАЦИИ ОТХОДОВ, ДЕЯТЕЛЬНОСТЬ ПО ЛИКВИДАЦИИ ЗАГРЯЗНЕНИЙ</v>
          </cell>
          <cell r="B216">
            <v>8.9</v>
          </cell>
          <cell r="C216">
            <v>1.6</v>
          </cell>
          <cell r="D216">
            <v>3.2</v>
          </cell>
          <cell r="E216">
            <v>0.3</v>
          </cell>
          <cell r="F216">
            <v>75.3</v>
          </cell>
          <cell r="G216">
            <v>59.7</v>
          </cell>
          <cell r="H216">
            <v>106.3</v>
          </cell>
          <cell r="I216">
            <v>40.299999999999997</v>
          </cell>
        </row>
        <row r="217">
          <cell r="A217" t="str">
            <v>Забор, очистка и распределение воды</v>
          </cell>
          <cell r="B217">
            <v>7.1</v>
          </cell>
          <cell r="C217">
            <v>1</v>
          </cell>
          <cell r="D217">
            <v>1.1000000000000001</v>
          </cell>
          <cell r="E217">
            <v>0.1</v>
          </cell>
          <cell r="F217">
            <v>100</v>
          </cell>
          <cell r="G217">
            <v>61.2</v>
          </cell>
          <cell r="H217">
            <v>106.6</v>
          </cell>
          <cell r="I217">
            <v>38.799999999999997</v>
          </cell>
        </row>
        <row r="218">
          <cell r="A218" t="str">
            <v>Забор, очистка и распределение воды</v>
          </cell>
          <cell r="B218">
            <v>7.1</v>
          </cell>
          <cell r="C218">
            <v>1</v>
          </cell>
          <cell r="D218">
            <v>1.1000000000000001</v>
          </cell>
          <cell r="E218">
            <v>0.1</v>
          </cell>
          <cell r="F218">
            <v>100</v>
          </cell>
          <cell r="G218">
            <v>61.2</v>
          </cell>
          <cell r="H218">
            <v>106.6</v>
          </cell>
          <cell r="I218">
            <v>38.799999999999997</v>
          </cell>
        </row>
        <row r="219">
          <cell r="A219" t="str">
            <v>Забор, очистка и распределение воды</v>
          </cell>
          <cell r="B219">
            <v>7.1</v>
          </cell>
          <cell r="C219">
            <v>1</v>
          </cell>
          <cell r="D219">
            <v>1.1000000000000001</v>
          </cell>
          <cell r="E219">
            <v>0.1</v>
          </cell>
          <cell r="F219">
            <v>100</v>
          </cell>
          <cell r="G219">
            <v>61.2</v>
          </cell>
          <cell r="H219">
            <v>106.6</v>
          </cell>
          <cell r="I219">
            <v>38.799999999999997</v>
          </cell>
        </row>
        <row r="220">
          <cell r="A220" t="str">
            <v>Забор и очистка воды для питьевых и промышленных нужд</v>
          </cell>
          <cell r="B220">
            <v>0.5</v>
          </cell>
          <cell r="C220">
            <v>0.2</v>
          </cell>
          <cell r="D220">
            <v>0</v>
          </cell>
          <cell r="E220">
            <v>0</v>
          </cell>
          <cell r="F220">
            <v>0</v>
          </cell>
          <cell r="G220">
            <v>21.5</v>
          </cell>
          <cell r="H220">
            <v>100.5</v>
          </cell>
          <cell r="I220">
            <v>78.5</v>
          </cell>
        </row>
        <row r="221">
          <cell r="A221" t="str">
            <v>Распределение воды для питьевых и промышленных нужд</v>
          </cell>
          <cell r="B221">
            <v>6.4</v>
          </cell>
          <cell r="C221">
            <v>1</v>
          </cell>
          <cell r="D221">
            <v>0.9</v>
          </cell>
          <cell r="E221">
            <v>0.1</v>
          </cell>
          <cell r="F221">
            <v>100</v>
          </cell>
          <cell r="G221">
            <v>60.8</v>
          </cell>
          <cell r="H221">
            <v>105.9</v>
          </cell>
          <cell r="I221">
            <v>39.200000000000003</v>
          </cell>
        </row>
        <row r="222">
          <cell r="A222" t="str">
            <v>Сбор, обработка и утилизация отходов; обработка вторичного сырья</v>
          </cell>
          <cell r="B222">
            <v>18.2</v>
          </cell>
          <cell r="C222">
            <v>18.2</v>
          </cell>
          <cell r="D222">
            <v>8.6</v>
          </cell>
          <cell r="E222">
            <v>4.3</v>
          </cell>
          <cell r="F222">
            <v>100</v>
          </cell>
          <cell r="G222">
            <v>41.2</v>
          </cell>
          <cell r="H222">
            <v>111.8</v>
          </cell>
          <cell r="I222">
            <v>58.8</v>
          </cell>
        </row>
        <row r="223">
          <cell r="A223" t="str">
            <v>Сбор отходов</v>
          </cell>
          <cell r="B223">
            <v>19.399999999999999</v>
          </cell>
          <cell r="C223">
            <v>19.399999999999999</v>
          </cell>
          <cell r="D223">
            <v>7.9</v>
          </cell>
          <cell r="E223">
            <v>5.8</v>
          </cell>
          <cell r="F223">
            <v>100</v>
          </cell>
          <cell r="G223">
            <v>42.6</v>
          </cell>
          <cell r="H223">
            <v>114.3</v>
          </cell>
          <cell r="I223">
            <v>57.4</v>
          </cell>
        </row>
        <row r="224">
          <cell r="A224" t="str">
            <v>Сбор неопасных отходов</v>
          </cell>
          <cell r="B224">
            <v>19.399999999999999</v>
          </cell>
          <cell r="C224">
            <v>19.399999999999999</v>
          </cell>
          <cell r="D224">
            <v>7.9</v>
          </cell>
          <cell r="E224">
            <v>5.8</v>
          </cell>
          <cell r="F224">
            <v>100</v>
          </cell>
          <cell r="G224">
            <v>42.6</v>
          </cell>
          <cell r="H224">
            <v>114.3</v>
          </cell>
          <cell r="I224">
            <v>57.4</v>
          </cell>
        </row>
        <row r="225">
          <cell r="A225" t="str">
            <v>Деятельность по обработке вторичного сырья</v>
          </cell>
          <cell r="B225">
            <v>14.6</v>
          </cell>
          <cell r="C225">
            <v>14.6</v>
          </cell>
          <cell r="D225">
            <v>10.4</v>
          </cell>
          <cell r="E225">
            <v>0</v>
          </cell>
          <cell r="F225">
            <v>0</v>
          </cell>
          <cell r="G225">
            <v>36.9</v>
          </cell>
          <cell r="H225">
            <v>104.9</v>
          </cell>
          <cell r="I225">
            <v>63.1</v>
          </cell>
        </row>
        <row r="226">
          <cell r="A226" t="str">
            <v>Утилизация отсортированных материалов</v>
          </cell>
          <cell r="B226">
            <v>14.6</v>
          </cell>
          <cell r="C226">
            <v>14.6</v>
          </cell>
          <cell r="D226">
            <v>10.4</v>
          </cell>
          <cell r="E226">
            <v>0</v>
          </cell>
          <cell r="F226">
            <v>0</v>
          </cell>
          <cell r="G226">
            <v>36.9</v>
          </cell>
          <cell r="H226">
            <v>104.9</v>
          </cell>
          <cell r="I226">
            <v>63.1</v>
          </cell>
        </row>
        <row r="227">
          <cell r="A227" t="str">
            <v>Обработка отходов и лома черных металлов</v>
          </cell>
          <cell r="B227">
            <v>14.6</v>
          </cell>
          <cell r="C227">
            <v>14.6</v>
          </cell>
          <cell r="D227">
            <v>10.4</v>
          </cell>
          <cell r="E227">
            <v>0</v>
          </cell>
          <cell r="F227">
            <v>0</v>
          </cell>
          <cell r="G227">
            <v>36.9</v>
          </cell>
          <cell r="H227">
            <v>104.9</v>
          </cell>
          <cell r="I227">
            <v>63.1</v>
          </cell>
        </row>
        <row r="228">
          <cell r="A228" t="str">
            <v>Предоставление услуг в области ликвидации последствий загрязнений и прочих услуг, связанных с удалением отходов</v>
          </cell>
          <cell r="B228">
            <v>23</v>
          </cell>
          <cell r="C228">
            <v>0.8</v>
          </cell>
          <cell r="D228">
            <v>22.3</v>
          </cell>
          <cell r="E228">
            <v>1.1000000000000001</v>
          </cell>
          <cell r="F228">
            <v>19.899999999999999</v>
          </cell>
          <cell r="G228">
            <v>52.5</v>
          </cell>
          <cell r="H228">
            <v>101</v>
          </cell>
          <cell r="I228">
            <v>47.5</v>
          </cell>
        </row>
        <row r="229">
          <cell r="A229" t="str">
            <v>Предоставление услуг в области ликвидации последствий загрязнений и прочих услуг, связанных с удалением отходов</v>
          </cell>
          <cell r="B229">
            <v>23</v>
          </cell>
          <cell r="C229">
            <v>0.8</v>
          </cell>
          <cell r="D229">
            <v>22.3</v>
          </cell>
          <cell r="E229">
            <v>1.1000000000000001</v>
          </cell>
          <cell r="F229">
            <v>19.899999999999999</v>
          </cell>
          <cell r="G229">
            <v>52.5</v>
          </cell>
          <cell r="H229">
            <v>101</v>
          </cell>
          <cell r="I229">
            <v>47.5</v>
          </cell>
        </row>
        <row r="230">
          <cell r="A230" t="str">
            <v>Предоставление услуг в области ликвидации последствий загрязнений и прочих услуг, связанных с удалением отходов</v>
          </cell>
          <cell r="B230">
            <v>23</v>
          </cell>
          <cell r="C230">
            <v>0.8</v>
          </cell>
          <cell r="D230">
            <v>22.3</v>
          </cell>
          <cell r="E230">
            <v>1.1000000000000001</v>
          </cell>
          <cell r="F230">
            <v>19.899999999999999</v>
          </cell>
          <cell r="G230">
            <v>52.5</v>
          </cell>
          <cell r="H230">
            <v>101</v>
          </cell>
          <cell r="I230">
            <v>47.5</v>
          </cell>
        </row>
        <row r="231">
          <cell r="A231" t="str">
            <v>СТРОИТЕЛЬСТВО</v>
          </cell>
          <cell r="B231">
            <v>10.1</v>
          </cell>
          <cell r="C231">
            <v>8.6</v>
          </cell>
          <cell r="D231">
            <v>6.3</v>
          </cell>
          <cell r="E231">
            <v>1.4</v>
          </cell>
          <cell r="F231">
            <v>95</v>
          </cell>
          <cell r="G231">
            <v>50</v>
          </cell>
          <cell r="H231">
            <v>104.2</v>
          </cell>
          <cell r="I231">
            <v>50</v>
          </cell>
        </row>
        <row r="232">
          <cell r="A232" t="str">
            <v>Строительство зданий</v>
          </cell>
          <cell r="B232">
            <v>22.7</v>
          </cell>
          <cell r="C232">
            <v>10.8</v>
          </cell>
          <cell r="D232">
            <v>6.7</v>
          </cell>
          <cell r="E232">
            <v>6.2</v>
          </cell>
          <cell r="F232">
            <v>87.9</v>
          </cell>
          <cell r="G232">
            <v>31.2</v>
          </cell>
          <cell r="H232">
            <v>120.7</v>
          </cell>
          <cell r="I232">
            <v>68.8</v>
          </cell>
        </row>
        <row r="233">
          <cell r="A233" t="str">
            <v>Строительство жилых и нежилых зданий</v>
          </cell>
          <cell r="B233">
            <v>22.7</v>
          </cell>
          <cell r="C233">
            <v>10.8</v>
          </cell>
          <cell r="D233">
            <v>6.7</v>
          </cell>
          <cell r="E233">
            <v>6.2</v>
          </cell>
          <cell r="F233">
            <v>87.9</v>
          </cell>
          <cell r="G233">
            <v>31.2</v>
          </cell>
          <cell r="H233">
            <v>120.7</v>
          </cell>
          <cell r="I233">
            <v>68.8</v>
          </cell>
        </row>
        <row r="234">
          <cell r="A234" t="str">
            <v>Строительство жилых и нежилых зданий</v>
          </cell>
          <cell r="B234">
            <v>22.7</v>
          </cell>
          <cell r="C234">
            <v>10.8</v>
          </cell>
          <cell r="D234">
            <v>6.7</v>
          </cell>
          <cell r="E234">
            <v>6.2</v>
          </cell>
          <cell r="F234">
            <v>87.9</v>
          </cell>
          <cell r="G234">
            <v>31.2</v>
          </cell>
          <cell r="H234">
            <v>120.7</v>
          </cell>
          <cell r="I234">
            <v>68.8</v>
          </cell>
        </row>
        <row r="235">
          <cell r="A235" t="str">
            <v>Строительство инженерных сооружений</v>
          </cell>
          <cell r="B235">
            <v>13.1</v>
          </cell>
          <cell r="C235">
            <v>12.2</v>
          </cell>
          <cell r="D235">
            <v>17</v>
          </cell>
          <cell r="E235">
            <v>0.6</v>
          </cell>
          <cell r="F235">
            <v>98.9</v>
          </cell>
          <cell r="G235">
            <v>40.9</v>
          </cell>
          <cell r="H235">
            <v>95.5</v>
          </cell>
          <cell r="I235">
            <v>59.1</v>
          </cell>
        </row>
        <row r="236">
          <cell r="A236" t="str">
            <v>Строительство автомобильных и железных дорог</v>
          </cell>
          <cell r="B236">
            <v>13.5</v>
          </cell>
          <cell r="C236">
            <v>12.5</v>
          </cell>
          <cell r="D236">
            <v>12.8</v>
          </cell>
          <cell r="E236">
            <v>0.4</v>
          </cell>
          <cell r="F236">
            <v>98.1</v>
          </cell>
          <cell r="G236">
            <v>42</v>
          </cell>
          <cell r="H236">
            <v>100.8</v>
          </cell>
          <cell r="I236">
            <v>58</v>
          </cell>
        </row>
        <row r="237">
          <cell r="A237" t="str">
            <v>Строительство автомобильных дорог и автомагистралей</v>
          </cell>
          <cell r="B237">
            <v>13.7</v>
          </cell>
          <cell r="C237">
            <v>12.7</v>
          </cell>
          <cell r="D237">
            <v>13</v>
          </cell>
          <cell r="E237">
            <v>0.5</v>
          </cell>
          <cell r="F237">
            <v>98.1</v>
          </cell>
          <cell r="G237">
            <v>42.4</v>
          </cell>
          <cell r="H237">
            <v>100.8</v>
          </cell>
          <cell r="I237">
            <v>57.6</v>
          </cell>
        </row>
        <row r="238">
          <cell r="A238" t="str">
            <v>Строительство мостов и тоннелей</v>
          </cell>
          <cell r="B238">
            <v>0.1</v>
          </cell>
          <cell r="C238">
            <v>0</v>
          </cell>
          <cell r="D238">
            <v>3.5</v>
          </cell>
          <cell r="E238">
            <v>0</v>
          </cell>
          <cell r="F238">
            <v>0</v>
          </cell>
          <cell r="G238">
            <v>15.9</v>
          </cell>
          <cell r="H238">
            <v>96.7</v>
          </cell>
          <cell r="I238">
            <v>84.1</v>
          </cell>
        </row>
        <row r="239">
          <cell r="A239" t="str">
            <v>Строительство инженерных коммуникаций</v>
          </cell>
          <cell r="B239">
            <v>8.6</v>
          </cell>
          <cell r="C239">
            <v>8.6</v>
          </cell>
          <cell r="D239">
            <v>46.4</v>
          </cell>
          <cell r="E239">
            <v>2</v>
          </cell>
          <cell r="F239">
            <v>100</v>
          </cell>
          <cell r="G239">
            <v>27.2</v>
          </cell>
          <cell r="H239">
            <v>58.6</v>
          </cell>
          <cell r="I239">
            <v>72.8</v>
          </cell>
        </row>
        <row r="240">
          <cell r="A240" t="str">
            <v>Строительство коммунальных объектов для обеспечения электроэнергией и телекоммуникациями</v>
          </cell>
          <cell r="B240">
            <v>8.6</v>
          </cell>
          <cell r="C240">
            <v>8.6</v>
          </cell>
          <cell r="D240">
            <v>46.4</v>
          </cell>
          <cell r="E240">
            <v>2</v>
          </cell>
          <cell r="F240">
            <v>100</v>
          </cell>
          <cell r="G240">
            <v>27.2</v>
          </cell>
          <cell r="H240">
            <v>58.6</v>
          </cell>
          <cell r="I240">
            <v>72.8</v>
          </cell>
        </row>
        <row r="241">
          <cell r="A241" t="str">
            <v>Строительство электростанций</v>
          </cell>
          <cell r="B241">
            <v>8.6</v>
          </cell>
          <cell r="C241">
            <v>8.6</v>
          </cell>
          <cell r="D241">
            <v>46.4</v>
          </cell>
          <cell r="E241">
            <v>2</v>
          </cell>
          <cell r="F241">
            <v>100</v>
          </cell>
          <cell r="G241">
            <v>27.2</v>
          </cell>
          <cell r="H241">
            <v>58.6</v>
          </cell>
          <cell r="I241">
            <v>72.8</v>
          </cell>
        </row>
        <row r="242">
          <cell r="A242" t="str">
            <v>Работы строительные специализированные</v>
          </cell>
          <cell r="B242">
            <v>7.1</v>
          </cell>
          <cell r="C242">
            <v>6.8</v>
          </cell>
          <cell r="D242">
            <v>1.6</v>
          </cell>
          <cell r="E242">
            <v>1.1000000000000001</v>
          </cell>
          <cell r="F242">
            <v>99.2</v>
          </cell>
          <cell r="G242">
            <v>56.5</v>
          </cell>
          <cell r="H242">
            <v>105.9</v>
          </cell>
          <cell r="I242">
            <v>43.5</v>
          </cell>
        </row>
        <row r="243">
          <cell r="A243" t="str">
            <v>Разборка и снос зданий, подготовка строительного участка</v>
          </cell>
          <cell r="B243">
            <v>38.6</v>
          </cell>
          <cell r="C243">
            <v>38.6</v>
          </cell>
          <cell r="D243">
            <v>0</v>
          </cell>
          <cell r="E243">
            <v>0</v>
          </cell>
          <cell r="F243">
            <v>0</v>
          </cell>
          <cell r="G243">
            <v>78.2</v>
          </cell>
          <cell r="H243">
            <v>162.69999999999999</v>
          </cell>
          <cell r="I243">
            <v>21.8</v>
          </cell>
        </row>
        <row r="244">
          <cell r="A244" t="str">
            <v>Подготовка строительной площадки</v>
          </cell>
          <cell r="B244">
            <v>38.6</v>
          </cell>
          <cell r="C244">
            <v>38.6</v>
          </cell>
          <cell r="D244">
            <v>0</v>
          </cell>
          <cell r="E244">
            <v>0</v>
          </cell>
          <cell r="F244">
            <v>0</v>
          </cell>
          <cell r="G244">
            <v>78.2</v>
          </cell>
          <cell r="H244">
            <v>162.69999999999999</v>
          </cell>
          <cell r="I244">
            <v>21.8</v>
          </cell>
        </row>
        <row r="245">
          <cell r="A245" t="str">
            <v>Производство электромонтажных, санитарно-технических и прочих строительно-монтажных работ</v>
          </cell>
          <cell r="B245">
            <v>3</v>
          </cell>
          <cell r="C245">
            <v>1.5</v>
          </cell>
          <cell r="D245">
            <v>1.5</v>
          </cell>
          <cell r="E245">
            <v>1</v>
          </cell>
          <cell r="F245">
            <v>100</v>
          </cell>
          <cell r="G245">
            <v>24.8</v>
          </cell>
          <cell r="H245">
            <v>101.5</v>
          </cell>
          <cell r="I245">
            <v>75.2</v>
          </cell>
        </row>
        <row r="246">
          <cell r="A246" t="str">
            <v>Производство электромонтажных работ</v>
          </cell>
          <cell r="B246">
            <v>3.2</v>
          </cell>
          <cell r="C246">
            <v>1.5</v>
          </cell>
          <cell r="D246">
            <v>1.6</v>
          </cell>
          <cell r="E246">
            <v>1.1000000000000001</v>
          </cell>
          <cell r="F246">
            <v>100</v>
          </cell>
          <cell r="G246">
            <v>24.2</v>
          </cell>
          <cell r="H246">
            <v>101.7</v>
          </cell>
          <cell r="I246">
            <v>75.8</v>
          </cell>
        </row>
        <row r="247">
          <cell r="A247" t="str">
            <v>Производство прочих строительно-монтажных работ</v>
          </cell>
          <cell r="B247">
            <v>1.5</v>
          </cell>
          <cell r="C247">
            <v>1.5</v>
          </cell>
          <cell r="D247">
            <v>0.9</v>
          </cell>
          <cell r="E247">
            <v>0</v>
          </cell>
          <cell r="F247">
            <v>0</v>
          </cell>
          <cell r="G247">
            <v>28.2</v>
          </cell>
          <cell r="H247">
            <v>100.6</v>
          </cell>
          <cell r="I247">
            <v>71.8</v>
          </cell>
        </row>
        <row r="248">
          <cell r="A248" t="str">
            <v>Работы строительные специализированные прочие</v>
          </cell>
          <cell r="B248">
            <v>5.2</v>
          </cell>
          <cell r="C248">
            <v>4.9000000000000004</v>
          </cell>
          <cell r="D248">
            <v>1.7</v>
          </cell>
          <cell r="E248">
            <v>1.2</v>
          </cell>
          <cell r="F248">
            <v>99.1</v>
          </cell>
          <cell r="G248">
            <v>57.9</v>
          </cell>
          <cell r="H248">
            <v>103.7</v>
          </cell>
          <cell r="I248">
            <v>42.1</v>
          </cell>
        </row>
        <row r="249">
          <cell r="A249" t="str">
            <v>Работы строительные специализированные прочие, не включенные в другие группировки</v>
          </cell>
          <cell r="B249">
            <v>5.2</v>
          </cell>
          <cell r="C249">
            <v>4.9000000000000004</v>
          </cell>
          <cell r="D249">
            <v>1.7</v>
          </cell>
          <cell r="E249">
            <v>1.2</v>
          </cell>
          <cell r="F249">
            <v>99.1</v>
          </cell>
          <cell r="G249">
            <v>57.9</v>
          </cell>
          <cell r="H249">
            <v>103.7</v>
          </cell>
          <cell r="I249">
            <v>42.1</v>
          </cell>
        </row>
        <row r="250">
          <cell r="A250" t="str">
            <v>Работы по сборке и монтажу сборных конструкций</v>
          </cell>
          <cell r="B250">
            <v>5.2</v>
          </cell>
          <cell r="C250">
            <v>4.9000000000000004</v>
          </cell>
          <cell r="D250">
            <v>1.6</v>
          </cell>
          <cell r="E250">
            <v>1.1000000000000001</v>
          </cell>
          <cell r="F250">
            <v>99.1</v>
          </cell>
          <cell r="G250">
            <v>58.1</v>
          </cell>
          <cell r="H250">
            <v>103.7</v>
          </cell>
          <cell r="I250">
            <v>41.9</v>
          </cell>
        </row>
        <row r="251">
          <cell r="A251" t="str">
            <v>Работы строительные специализированные, не включенные в другие группировки</v>
          </cell>
          <cell r="B251">
            <v>5.7</v>
          </cell>
          <cell r="C251">
            <v>0</v>
          </cell>
          <cell r="D251">
            <v>11.7</v>
          </cell>
          <cell r="E251">
            <v>7.9</v>
          </cell>
          <cell r="F251">
            <v>99.6</v>
          </cell>
          <cell r="G251">
            <v>23</v>
          </cell>
          <cell r="H251">
            <v>93.7</v>
          </cell>
          <cell r="I251">
            <v>77</v>
          </cell>
        </row>
        <row r="252">
          <cell r="A252" t="str">
            <v>ТОРГОВЛЯ ОПТОВАЯ И РОЗНИЧНАЯ; РЕМОНТ АВТОТРАНСПОРТНЫХ СРЕДСТВ И МОТОЦИКЛОВ</v>
          </cell>
          <cell r="B252">
            <v>3.5</v>
          </cell>
          <cell r="C252">
            <v>2.8</v>
          </cell>
          <cell r="D252">
            <v>1.9</v>
          </cell>
          <cell r="E252">
            <v>0.8</v>
          </cell>
          <cell r="F252">
            <v>97.7</v>
          </cell>
          <cell r="G252">
            <v>22.1</v>
          </cell>
          <cell r="H252">
            <v>101.7</v>
          </cell>
          <cell r="I252">
            <v>77.900000000000006</v>
          </cell>
        </row>
        <row r="253">
          <cell r="A253" t="str">
            <v>Торговля оптовая и розничная автотранспортными средствами и мотоциклами и их ремонт</v>
          </cell>
          <cell r="B253">
            <v>1.1000000000000001</v>
          </cell>
          <cell r="C253">
            <v>1</v>
          </cell>
          <cell r="D253">
            <v>0.6</v>
          </cell>
          <cell r="E253">
            <v>0.2</v>
          </cell>
          <cell r="F253">
            <v>48.9</v>
          </cell>
          <cell r="G253">
            <v>88.1</v>
          </cell>
          <cell r="H253">
            <v>100.5</v>
          </cell>
          <cell r="I253">
            <v>11.9</v>
          </cell>
        </row>
        <row r="254">
          <cell r="A254" t="str">
            <v>Торговля автотранспортными средствами</v>
          </cell>
          <cell r="B254">
            <v>1.1000000000000001</v>
          </cell>
          <cell r="C254">
            <v>1</v>
          </cell>
          <cell r="D254">
            <v>0.6</v>
          </cell>
          <cell r="E254">
            <v>0.2</v>
          </cell>
          <cell r="F254">
            <v>48.9</v>
          </cell>
          <cell r="G254">
            <v>88.2</v>
          </cell>
          <cell r="H254">
            <v>100.5</v>
          </cell>
          <cell r="I254">
            <v>11.8</v>
          </cell>
        </row>
        <row r="255">
          <cell r="A255" t="str">
            <v>Торговля легковыми автомобилями и грузовыми автомобилями малой грузоподъемности</v>
          </cell>
          <cell r="B255">
            <v>1.2</v>
          </cell>
          <cell r="C255">
            <v>1</v>
          </cell>
          <cell r="D255">
            <v>0.6</v>
          </cell>
          <cell r="E255">
            <v>0.2</v>
          </cell>
          <cell r="F255">
            <v>48.9</v>
          </cell>
          <cell r="G255">
            <v>88.5</v>
          </cell>
          <cell r="H255">
            <v>100.6</v>
          </cell>
          <cell r="I255">
            <v>11.5</v>
          </cell>
        </row>
        <row r="256">
          <cell r="A256" t="str">
            <v>Торговля оптовая легковыми автомобилями и легкими автотранспортными средствами</v>
          </cell>
          <cell r="B256">
            <v>1.1000000000000001</v>
          </cell>
          <cell r="C256">
            <v>1</v>
          </cell>
          <cell r="D256">
            <v>0.5</v>
          </cell>
          <cell r="E256">
            <v>0.2</v>
          </cell>
          <cell r="F256">
            <v>46.3</v>
          </cell>
          <cell r="G256">
            <v>88.9</v>
          </cell>
          <cell r="H256">
            <v>100.6</v>
          </cell>
          <cell r="I256">
            <v>11.1</v>
          </cell>
        </row>
        <row r="257">
          <cell r="A257" t="str">
            <v>Торговля розничная легковыми автомобилями и легкими автотранспортными средствами в специализированных магазинах</v>
          </cell>
          <cell r="B257">
            <v>2.9</v>
          </cell>
          <cell r="C257">
            <v>2.8</v>
          </cell>
          <cell r="D257">
            <v>2.7</v>
          </cell>
          <cell r="E257">
            <v>0.2</v>
          </cell>
          <cell r="F257">
            <v>100</v>
          </cell>
          <cell r="G257">
            <v>80.7</v>
          </cell>
          <cell r="H257">
            <v>100.2</v>
          </cell>
          <cell r="I257">
            <v>19.3</v>
          </cell>
        </row>
        <row r="258">
          <cell r="A258" t="str">
            <v>Торговля прочими автотранспортными средствами</v>
          </cell>
          <cell r="B258">
            <v>0</v>
          </cell>
          <cell r="C258">
            <v>0</v>
          </cell>
          <cell r="D258">
            <v>0.1</v>
          </cell>
          <cell r="E258">
            <v>0</v>
          </cell>
          <cell r="F258">
            <v>0</v>
          </cell>
          <cell r="G258">
            <v>70.3</v>
          </cell>
          <cell r="H258">
            <v>99.9</v>
          </cell>
          <cell r="I258">
            <v>29.7</v>
          </cell>
        </row>
        <row r="259">
          <cell r="A259" t="str">
            <v>Техническое обслуживание и ремонт автотранспортных средств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27.2</v>
          </cell>
          <cell r="H259">
            <v>100</v>
          </cell>
          <cell r="I259">
            <v>72.8</v>
          </cell>
        </row>
        <row r="260">
          <cell r="A260" t="str">
            <v>Техническое обслуживание и ремонт автотранспортных средств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27.2</v>
          </cell>
          <cell r="H260">
            <v>100</v>
          </cell>
          <cell r="I260">
            <v>72.8</v>
          </cell>
        </row>
        <row r="261">
          <cell r="A261" t="str">
            <v>Техническое обслуживание и ремонт прочих автотранспортных средств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27.2</v>
          </cell>
          <cell r="H261">
            <v>100</v>
          </cell>
          <cell r="I261">
            <v>72.8</v>
          </cell>
        </row>
        <row r="262">
          <cell r="A262" t="str">
            <v>Торговля автомобильными деталями, узлами и принадлежностями</v>
          </cell>
          <cell r="B262">
            <v>1.7</v>
          </cell>
          <cell r="C262">
            <v>1.7</v>
          </cell>
          <cell r="D262">
            <v>0</v>
          </cell>
          <cell r="E262">
            <v>0</v>
          </cell>
          <cell r="F262">
            <v>0</v>
          </cell>
          <cell r="G262">
            <v>29.1</v>
          </cell>
          <cell r="H262">
            <v>101.8</v>
          </cell>
          <cell r="I262">
            <v>70.900000000000006</v>
          </cell>
        </row>
        <row r="263">
          <cell r="A263" t="str">
            <v>Торговля оптовая автомобильными деталями, узлами и принадлежностями</v>
          </cell>
          <cell r="B263">
            <v>2</v>
          </cell>
          <cell r="C263">
            <v>2</v>
          </cell>
          <cell r="D263">
            <v>0</v>
          </cell>
          <cell r="E263">
            <v>0</v>
          </cell>
          <cell r="F263">
            <v>0</v>
          </cell>
          <cell r="G263">
            <v>29</v>
          </cell>
          <cell r="H263">
            <v>102</v>
          </cell>
          <cell r="I263">
            <v>71</v>
          </cell>
        </row>
        <row r="264">
          <cell r="A264" t="str">
            <v>Торговля оптовая автомобильными деталями, узлами и принадлежностями, кроме деятельности агентов</v>
          </cell>
          <cell r="B264">
            <v>2</v>
          </cell>
          <cell r="C264">
            <v>2</v>
          </cell>
          <cell r="D264">
            <v>0</v>
          </cell>
          <cell r="E264">
            <v>0</v>
          </cell>
          <cell r="F264">
            <v>0</v>
          </cell>
          <cell r="G264">
            <v>29</v>
          </cell>
          <cell r="H264">
            <v>102</v>
          </cell>
          <cell r="I264">
            <v>71</v>
          </cell>
        </row>
        <row r="265">
          <cell r="A265" t="str">
            <v>Торговля розничная автомобильными деталями, узлами и принадлежностями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29.6</v>
          </cell>
          <cell r="H265">
            <v>100</v>
          </cell>
          <cell r="I265">
            <v>70.400000000000006</v>
          </cell>
        </row>
        <row r="266">
          <cell r="A266" t="str">
            <v>Торговля оптовая, кроме оптовой торговли автотранспортными средствами и мотоциклами</v>
          </cell>
          <cell r="B266">
            <v>1.9</v>
          </cell>
          <cell r="C266">
            <v>1.6</v>
          </cell>
          <cell r="D266">
            <v>1.4</v>
          </cell>
          <cell r="E266">
            <v>0.9</v>
          </cell>
          <cell r="F266">
            <v>99.8</v>
          </cell>
          <cell r="G266">
            <v>8.1999999999999993</v>
          </cell>
          <cell r="H266">
            <v>100.5</v>
          </cell>
          <cell r="I266">
            <v>91.8</v>
          </cell>
        </row>
        <row r="267">
          <cell r="A267" t="str">
            <v>Торговля оптовая за вознаграждение или на договорной основе</v>
          </cell>
          <cell r="B267">
            <v>6</v>
          </cell>
          <cell r="C267">
            <v>0</v>
          </cell>
          <cell r="D267">
            <v>0.6</v>
          </cell>
          <cell r="E267">
            <v>0</v>
          </cell>
          <cell r="F267">
            <v>0</v>
          </cell>
          <cell r="G267">
            <v>90.6</v>
          </cell>
          <cell r="H267">
            <v>105.8</v>
          </cell>
          <cell r="I267">
            <v>9.4</v>
          </cell>
        </row>
        <row r="268">
          <cell r="A268" t="str">
            <v>Деятельность агентов по оптовой торговле сельскохозяйственным сырьем, живыми животными, текстильным сырьем и полуфабрикатами</v>
          </cell>
          <cell r="B268">
            <v>8.4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91.1</v>
          </cell>
          <cell r="H268">
            <v>109.2</v>
          </cell>
          <cell r="I268">
            <v>8.9</v>
          </cell>
        </row>
        <row r="269">
          <cell r="A269" t="str">
            <v>Деятельность агентов по оптовой торговле прочим сельскохозяйственным сырьем, текстильным сырьем и полуфабрикатами</v>
          </cell>
          <cell r="B269">
            <v>8.4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91.1</v>
          </cell>
          <cell r="H269">
            <v>109.2</v>
          </cell>
          <cell r="I269">
            <v>8.9</v>
          </cell>
        </row>
        <row r="270">
          <cell r="A270" t="str">
            <v>Деятельность агентов по оптовой торговле зерном</v>
          </cell>
          <cell r="B270">
            <v>8.4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91.1</v>
          </cell>
          <cell r="H270">
            <v>109.2</v>
          </cell>
          <cell r="I270">
            <v>8.9</v>
          </cell>
        </row>
        <row r="271">
          <cell r="A271" t="str">
            <v>Деятельность агентов, специализирующихся на оптовой торговле прочими отдельными видами товаров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94.5</v>
          </cell>
          <cell r="H271">
            <v>100</v>
          </cell>
          <cell r="I271">
            <v>5.5</v>
          </cell>
        </row>
        <row r="272">
          <cell r="A272" t="str">
            <v>Деятельность агентов, специализирующихся на оптовой торговле товарами, не включенными в другие группировки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94.5</v>
          </cell>
          <cell r="H272">
            <v>100</v>
          </cell>
          <cell r="I272">
            <v>5.5</v>
          </cell>
        </row>
        <row r="273">
          <cell r="A273" t="str">
            <v>Деятельность агентов, специализирующихся на оптовой торговле прочими товарами, не включенными в другие группировки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94.5</v>
          </cell>
          <cell r="H273">
            <v>100</v>
          </cell>
          <cell r="I273">
            <v>5.5</v>
          </cell>
        </row>
        <row r="274">
          <cell r="A274" t="str">
            <v>Деятельность агентов по оптовой торговле универсальным ассортиментом товаров</v>
          </cell>
          <cell r="B274">
            <v>0</v>
          </cell>
          <cell r="C274">
            <v>0</v>
          </cell>
          <cell r="D274">
            <v>21.8</v>
          </cell>
          <cell r="E274">
            <v>0</v>
          </cell>
          <cell r="F274">
            <v>0</v>
          </cell>
          <cell r="G274">
            <v>21.4</v>
          </cell>
          <cell r="H274">
            <v>78.2</v>
          </cell>
          <cell r="I274">
            <v>78.599999999999994</v>
          </cell>
        </row>
        <row r="275">
          <cell r="A275" t="str">
            <v>Торговля оптовая сельскохозяйственным сырьем и живыми животными</v>
          </cell>
          <cell r="B275">
            <v>29.1</v>
          </cell>
          <cell r="C275">
            <v>29.1</v>
          </cell>
          <cell r="D275">
            <v>4.3</v>
          </cell>
          <cell r="E275">
            <v>0</v>
          </cell>
          <cell r="F275">
            <v>0</v>
          </cell>
          <cell r="G275">
            <v>55</v>
          </cell>
          <cell r="H275">
            <v>134.9</v>
          </cell>
          <cell r="I275">
            <v>45</v>
          </cell>
        </row>
        <row r="276">
          <cell r="A276" t="str">
            <v>Торговля оптовая зерном, необработанным табаком, семенами и кормами для сельскохозяйственных животных</v>
          </cell>
          <cell r="B276">
            <v>31.1</v>
          </cell>
          <cell r="C276">
            <v>31.1</v>
          </cell>
          <cell r="D276">
            <v>4.4000000000000004</v>
          </cell>
          <cell r="E276">
            <v>0</v>
          </cell>
          <cell r="F276">
            <v>0</v>
          </cell>
          <cell r="G276">
            <v>53.3</v>
          </cell>
          <cell r="H276">
            <v>138.80000000000001</v>
          </cell>
          <cell r="I276">
            <v>46.7</v>
          </cell>
        </row>
        <row r="277">
          <cell r="A277" t="str">
            <v>Торговля оптовая зерном, семенами и кормами для животных</v>
          </cell>
          <cell r="B277">
            <v>31.1</v>
          </cell>
          <cell r="C277">
            <v>31.1</v>
          </cell>
          <cell r="D277">
            <v>4.4000000000000004</v>
          </cell>
          <cell r="E277">
            <v>0</v>
          </cell>
          <cell r="F277">
            <v>0</v>
          </cell>
          <cell r="G277">
            <v>53.3</v>
          </cell>
          <cell r="H277">
            <v>138.80000000000001</v>
          </cell>
          <cell r="I277">
            <v>46.7</v>
          </cell>
        </row>
        <row r="278">
          <cell r="A278" t="str">
            <v>Торговля оптовая зерном</v>
          </cell>
          <cell r="B278">
            <v>0</v>
          </cell>
          <cell r="C278">
            <v>0</v>
          </cell>
          <cell r="D278">
            <v>43.8</v>
          </cell>
          <cell r="E278">
            <v>0</v>
          </cell>
          <cell r="F278">
            <v>0</v>
          </cell>
          <cell r="G278">
            <v>45.2</v>
          </cell>
          <cell r="H278">
            <v>56.2</v>
          </cell>
          <cell r="I278">
            <v>54.8</v>
          </cell>
        </row>
        <row r="279">
          <cell r="A279" t="str">
            <v>Торговля оптовая живыми животными</v>
          </cell>
          <cell r="B279">
            <v>14</v>
          </cell>
          <cell r="C279">
            <v>14</v>
          </cell>
          <cell r="D279">
            <v>3.4</v>
          </cell>
          <cell r="E279">
            <v>0</v>
          </cell>
          <cell r="F279">
            <v>0</v>
          </cell>
          <cell r="G279">
            <v>67.2</v>
          </cell>
          <cell r="H279">
            <v>112.3</v>
          </cell>
          <cell r="I279">
            <v>32.799999999999997</v>
          </cell>
        </row>
        <row r="280">
          <cell r="A280" t="str">
            <v>Торговля оптовая пищевыми продуктами, напитками и табачными изделиями</v>
          </cell>
          <cell r="B280">
            <v>2.8</v>
          </cell>
          <cell r="C280">
            <v>1.7</v>
          </cell>
          <cell r="D280">
            <v>1.6</v>
          </cell>
          <cell r="E280">
            <v>0</v>
          </cell>
          <cell r="F280">
            <v>100</v>
          </cell>
          <cell r="G280">
            <v>50.5</v>
          </cell>
          <cell r="H280">
            <v>101.2</v>
          </cell>
          <cell r="I280">
            <v>49.5</v>
          </cell>
        </row>
        <row r="281">
          <cell r="A281" t="str">
            <v>Торговля оптовая мясом и мясными продуктами</v>
          </cell>
          <cell r="B281">
            <v>0</v>
          </cell>
          <cell r="C281">
            <v>0</v>
          </cell>
          <cell r="D281">
            <v>100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 t="str">
            <v>Торговля оптовая молочными продуктами, яйцами и пищевыми маслами и жирами</v>
          </cell>
          <cell r="B282">
            <v>3.4</v>
          </cell>
          <cell r="C282">
            <v>3.4</v>
          </cell>
          <cell r="D282">
            <v>0</v>
          </cell>
          <cell r="E282">
            <v>0</v>
          </cell>
          <cell r="F282">
            <v>0</v>
          </cell>
          <cell r="G282">
            <v>4.4000000000000004</v>
          </cell>
          <cell r="H282">
            <v>103.5</v>
          </cell>
          <cell r="I282">
            <v>95.6</v>
          </cell>
        </row>
        <row r="283">
          <cell r="A283" t="str">
            <v>Торговля оптовая молочными продуктами</v>
          </cell>
          <cell r="B283">
            <v>3.4</v>
          </cell>
          <cell r="C283">
            <v>3.4</v>
          </cell>
          <cell r="D283">
            <v>0</v>
          </cell>
          <cell r="E283">
            <v>0</v>
          </cell>
          <cell r="F283">
            <v>0</v>
          </cell>
          <cell r="G283">
            <v>4.4000000000000004</v>
          </cell>
          <cell r="H283">
            <v>103.5</v>
          </cell>
          <cell r="I283">
            <v>95.6</v>
          </cell>
        </row>
        <row r="284">
          <cell r="A284" t="str">
            <v>Торговля оптовая напитками</v>
          </cell>
          <cell r="B284">
            <v>1.2</v>
          </cell>
          <cell r="C284">
            <v>1.2</v>
          </cell>
          <cell r="D284">
            <v>10.9</v>
          </cell>
          <cell r="E284">
            <v>0</v>
          </cell>
          <cell r="F284">
            <v>0</v>
          </cell>
          <cell r="G284">
            <v>22.9</v>
          </cell>
          <cell r="H284">
            <v>90.2</v>
          </cell>
          <cell r="I284">
            <v>77.099999999999994</v>
          </cell>
        </row>
        <row r="285">
          <cell r="A285" t="str">
            <v>Торговля оптовая алкогольными напитками, включая пиво и пищевой этиловый спирт</v>
          </cell>
          <cell r="B285">
            <v>1.2</v>
          </cell>
          <cell r="C285">
            <v>1.2</v>
          </cell>
          <cell r="D285">
            <v>10.9</v>
          </cell>
          <cell r="E285">
            <v>0</v>
          </cell>
          <cell r="F285">
            <v>0</v>
          </cell>
          <cell r="G285">
            <v>22.9</v>
          </cell>
          <cell r="H285">
            <v>90.2</v>
          </cell>
          <cell r="I285">
            <v>77.099999999999994</v>
          </cell>
        </row>
        <row r="286">
          <cell r="A286" t="str">
            <v>Торговля оптовая алкогольными напитками, кроме пива и пищевого этилового спирта</v>
          </cell>
          <cell r="B286">
            <v>1.3</v>
          </cell>
          <cell r="C286">
            <v>1.3</v>
          </cell>
          <cell r="D286">
            <v>12.2</v>
          </cell>
          <cell r="E286">
            <v>0</v>
          </cell>
          <cell r="F286">
            <v>0</v>
          </cell>
          <cell r="G286">
            <v>17.2</v>
          </cell>
          <cell r="H286">
            <v>89</v>
          </cell>
          <cell r="I286">
            <v>82.8</v>
          </cell>
        </row>
        <row r="287">
          <cell r="A287" t="str">
            <v>Торговля оптовая пивом</v>
          </cell>
          <cell r="B287">
            <v>0.4</v>
          </cell>
          <cell r="C287">
            <v>0.4</v>
          </cell>
          <cell r="D287">
            <v>0.6</v>
          </cell>
          <cell r="E287">
            <v>0</v>
          </cell>
          <cell r="F287">
            <v>0</v>
          </cell>
          <cell r="G287">
            <v>61</v>
          </cell>
          <cell r="H287">
            <v>99.8</v>
          </cell>
          <cell r="I287">
            <v>39</v>
          </cell>
        </row>
        <row r="288">
          <cell r="A288" t="str">
            <v>Торговля оптовая табачными изделиями</v>
          </cell>
          <cell r="B288">
            <v>25.8</v>
          </cell>
          <cell r="C288">
            <v>10.8</v>
          </cell>
          <cell r="D288">
            <v>16.2</v>
          </cell>
          <cell r="E288">
            <v>0.1</v>
          </cell>
          <cell r="F288">
            <v>100</v>
          </cell>
          <cell r="G288">
            <v>41.2</v>
          </cell>
          <cell r="H288">
            <v>112.9</v>
          </cell>
          <cell r="I288">
            <v>58.8</v>
          </cell>
        </row>
        <row r="289">
          <cell r="A289" t="str">
            <v>Торговля оптовая сахаром, шоколадом и сахаристыми кондитерскими изделиями</v>
          </cell>
          <cell r="B289">
            <v>4.5999999999999996</v>
          </cell>
          <cell r="C289">
            <v>4.5999999999999996</v>
          </cell>
          <cell r="D289">
            <v>0</v>
          </cell>
          <cell r="E289">
            <v>0</v>
          </cell>
          <cell r="F289">
            <v>0</v>
          </cell>
          <cell r="G289">
            <v>72.599999999999994</v>
          </cell>
          <cell r="H289">
            <v>104.8</v>
          </cell>
          <cell r="I289">
            <v>27.4</v>
          </cell>
        </row>
        <row r="290">
          <cell r="A290" t="str">
            <v>Торговля оптовая сахаром</v>
          </cell>
          <cell r="B290">
            <v>2.1</v>
          </cell>
          <cell r="C290">
            <v>2.1</v>
          </cell>
          <cell r="D290">
            <v>0</v>
          </cell>
          <cell r="E290">
            <v>0</v>
          </cell>
          <cell r="F290">
            <v>0</v>
          </cell>
          <cell r="G290">
            <v>72.8</v>
          </cell>
          <cell r="H290">
            <v>102.1</v>
          </cell>
          <cell r="I290">
            <v>27.2</v>
          </cell>
        </row>
        <row r="291">
          <cell r="A291" t="str">
            <v>Торговля оптовая шоколадом и сахаристыми кондитерскими изделиями</v>
          </cell>
          <cell r="B291">
            <v>70.099999999999994</v>
          </cell>
          <cell r="C291">
            <v>70.099999999999994</v>
          </cell>
          <cell r="D291">
            <v>0</v>
          </cell>
          <cell r="E291">
            <v>0</v>
          </cell>
          <cell r="F291">
            <v>0</v>
          </cell>
          <cell r="G291">
            <v>65.900000000000006</v>
          </cell>
          <cell r="H291">
            <v>334.5</v>
          </cell>
          <cell r="I291">
            <v>34.1</v>
          </cell>
        </row>
        <row r="292">
          <cell r="A292" t="str">
            <v>Торговля оптовая прочими пищевыми продуктами, включая рыбу, ракообразных и моллюсков</v>
          </cell>
          <cell r="B292">
            <v>1.8</v>
          </cell>
          <cell r="C292">
            <v>0.6</v>
          </cell>
          <cell r="D292">
            <v>0.2</v>
          </cell>
          <cell r="E292">
            <v>0</v>
          </cell>
          <cell r="F292">
            <v>100</v>
          </cell>
          <cell r="G292">
            <v>48.9</v>
          </cell>
          <cell r="H292">
            <v>101.7</v>
          </cell>
          <cell r="I292">
            <v>51.1</v>
          </cell>
        </row>
        <row r="293">
          <cell r="A293" t="str">
            <v>Торговля оптовая прочими пищевыми продуктами</v>
          </cell>
          <cell r="B293">
            <v>0.9</v>
          </cell>
          <cell r="C293">
            <v>0.3</v>
          </cell>
          <cell r="D293">
            <v>0.2</v>
          </cell>
          <cell r="E293">
            <v>0</v>
          </cell>
          <cell r="F293">
            <v>100</v>
          </cell>
          <cell r="G293">
            <v>49.6</v>
          </cell>
          <cell r="H293">
            <v>100.8</v>
          </cell>
          <cell r="I293">
            <v>50.4</v>
          </cell>
        </row>
        <row r="294">
          <cell r="A294" t="str">
            <v>Торговля оптовая гомогенизированными пищевыми продуктами, детским и диетическим питанием</v>
          </cell>
          <cell r="B294">
            <v>0.3</v>
          </cell>
          <cell r="C294">
            <v>0.3</v>
          </cell>
          <cell r="D294">
            <v>0.2</v>
          </cell>
          <cell r="E294">
            <v>0</v>
          </cell>
          <cell r="F294">
            <v>100</v>
          </cell>
          <cell r="G294">
            <v>49.3</v>
          </cell>
          <cell r="H294">
            <v>100.2</v>
          </cell>
          <cell r="I294">
            <v>50.7</v>
          </cell>
        </row>
        <row r="295">
          <cell r="A295" t="str">
            <v>Торговля оптовая мороженым и замороженными десертами</v>
          </cell>
          <cell r="B295">
            <v>64.099999999999994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82.6</v>
          </cell>
          <cell r="H295">
            <v>278.39999999999998</v>
          </cell>
          <cell r="I295">
            <v>17.399999999999999</v>
          </cell>
        </row>
        <row r="296">
          <cell r="A296" t="str">
            <v>Торговля оптовая прочими пищевыми продуктами, не включенными в другие группировки</v>
          </cell>
          <cell r="B296">
            <v>100</v>
          </cell>
          <cell r="C296">
            <v>100</v>
          </cell>
          <cell r="D296">
            <v>0</v>
          </cell>
          <cell r="E296">
            <v>0</v>
          </cell>
          <cell r="F296">
            <v>0</v>
          </cell>
          <cell r="G296">
            <v>83.6</v>
          </cell>
          <cell r="H296">
            <v>0</v>
          </cell>
          <cell r="I296">
            <v>16.399999999999999</v>
          </cell>
        </row>
        <row r="297">
          <cell r="A297" t="str">
            <v>Торговля оптовая неспециализированная пищевыми продуктами, напитками и табачными изделиями</v>
          </cell>
          <cell r="B297">
            <v>0.2</v>
          </cell>
          <cell r="C297">
            <v>0.2</v>
          </cell>
          <cell r="D297">
            <v>1.1000000000000001</v>
          </cell>
          <cell r="E297">
            <v>0</v>
          </cell>
          <cell r="F297">
            <v>0</v>
          </cell>
          <cell r="G297">
            <v>25.4</v>
          </cell>
          <cell r="H297">
            <v>99.1</v>
          </cell>
          <cell r="I297">
            <v>74.599999999999994</v>
          </cell>
        </row>
        <row r="298">
          <cell r="A298" t="str">
            <v>Торговля оптовая неспециализированная замороженными пищевыми продуктами</v>
          </cell>
          <cell r="B298">
            <v>100</v>
          </cell>
          <cell r="C298">
            <v>100</v>
          </cell>
          <cell r="D298">
            <v>0</v>
          </cell>
          <cell r="E298">
            <v>0</v>
          </cell>
          <cell r="F298">
            <v>0</v>
          </cell>
          <cell r="G298">
            <v>88.9</v>
          </cell>
          <cell r="H298">
            <v>0</v>
          </cell>
          <cell r="I298">
            <v>11.1</v>
          </cell>
        </row>
        <row r="299">
          <cell r="A299" t="str">
            <v>Торговля оптовая неспециализированная незамороженными пищевыми продуктами, напитками и табачными изделиями</v>
          </cell>
          <cell r="B299">
            <v>0</v>
          </cell>
          <cell r="C299">
            <v>0</v>
          </cell>
          <cell r="D299">
            <v>1.2</v>
          </cell>
          <cell r="E299">
            <v>0</v>
          </cell>
          <cell r="F299">
            <v>0</v>
          </cell>
          <cell r="G299">
            <v>23.2</v>
          </cell>
          <cell r="H299">
            <v>98.8</v>
          </cell>
          <cell r="I299">
            <v>76.8</v>
          </cell>
        </row>
        <row r="300">
          <cell r="A300" t="str">
            <v>Торговля оптовая непродовольственными потребительскими товарами</v>
          </cell>
          <cell r="B300">
            <v>48.6</v>
          </cell>
          <cell r="C300">
            <v>46.5</v>
          </cell>
          <cell r="D300">
            <v>71.400000000000006</v>
          </cell>
          <cell r="E300">
            <v>0.7</v>
          </cell>
          <cell r="F300">
            <v>0</v>
          </cell>
          <cell r="G300">
            <v>48.7</v>
          </cell>
          <cell r="H300">
            <v>55.6</v>
          </cell>
          <cell r="I300">
            <v>51.3</v>
          </cell>
        </row>
        <row r="301">
          <cell r="A301" t="str">
            <v>Торговля оптовая одеждой и обувью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49.9</v>
          </cell>
          <cell r="H301">
            <v>100</v>
          </cell>
          <cell r="I301">
            <v>50.1</v>
          </cell>
        </row>
        <row r="302">
          <cell r="A302" t="str">
            <v>Торговля оптовая одеждой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49.9</v>
          </cell>
          <cell r="H302">
            <v>100</v>
          </cell>
          <cell r="I302">
            <v>50.1</v>
          </cell>
        </row>
        <row r="303">
          <cell r="A303" t="str">
            <v>Торговля оптовая одеждой, включая спортивную, кроме нательного белья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49.9</v>
          </cell>
          <cell r="H303">
            <v>100</v>
          </cell>
          <cell r="I303">
            <v>50.1</v>
          </cell>
        </row>
        <row r="304">
          <cell r="A304" t="str">
            <v>Торговля оптовая бытовыми электротоварами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18.7</v>
          </cell>
          <cell r="H304">
            <v>100</v>
          </cell>
          <cell r="I304">
            <v>81.3</v>
          </cell>
        </row>
        <row r="305">
          <cell r="A305" t="str">
            <v>Торговля оптовая электрической бытовой техникой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18.7</v>
          </cell>
          <cell r="H305">
            <v>100</v>
          </cell>
          <cell r="I305">
            <v>81.3</v>
          </cell>
        </row>
        <row r="306">
          <cell r="A306" t="str">
            <v>Торговля оптовая изделиями из керамики и стекла и чистящими средствами</v>
          </cell>
          <cell r="B306">
            <v>11.2</v>
          </cell>
          <cell r="C306">
            <v>0</v>
          </cell>
          <cell r="D306">
            <v>48.4</v>
          </cell>
          <cell r="E306">
            <v>0</v>
          </cell>
          <cell r="F306">
            <v>0</v>
          </cell>
          <cell r="G306">
            <v>25.3</v>
          </cell>
          <cell r="H306">
            <v>58.1</v>
          </cell>
          <cell r="I306">
            <v>74.7</v>
          </cell>
        </row>
        <row r="307">
          <cell r="A307" t="str">
            <v>Торговля оптовая чистящими средствами</v>
          </cell>
          <cell r="B307">
            <v>11.2</v>
          </cell>
          <cell r="C307">
            <v>0</v>
          </cell>
          <cell r="D307">
            <v>48.4</v>
          </cell>
          <cell r="E307">
            <v>0</v>
          </cell>
          <cell r="F307">
            <v>0</v>
          </cell>
          <cell r="G307">
            <v>25.3</v>
          </cell>
          <cell r="H307">
            <v>58.1</v>
          </cell>
          <cell r="I307">
            <v>74.7</v>
          </cell>
        </row>
        <row r="308">
          <cell r="A308" t="str">
            <v>Торговля оптовая парфюмерными и косметическими товарами</v>
          </cell>
          <cell r="B308">
            <v>0</v>
          </cell>
          <cell r="C308">
            <v>0</v>
          </cell>
          <cell r="D308">
            <v>100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 t="str">
            <v>Торговля оптовая фармацевтической продукцией</v>
          </cell>
          <cell r="B309">
            <v>100</v>
          </cell>
          <cell r="C309">
            <v>100</v>
          </cell>
          <cell r="D309">
            <v>0</v>
          </cell>
          <cell r="E309">
            <v>0</v>
          </cell>
          <cell r="F309">
            <v>0</v>
          </cell>
          <cell r="G309">
            <v>75.599999999999994</v>
          </cell>
          <cell r="H309">
            <v>0</v>
          </cell>
          <cell r="I309">
            <v>24.4</v>
          </cell>
        </row>
        <row r="310">
          <cell r="A310" t="str">
            <v>Торговля оптовая изделиями, применяемыми в медицинских целях</v>
          </cell>
          <cell r="B310">
            <v>100</v>
          </cell>
          <cell r="C310">
            <v>100</v>
          </cell>
          <cell r="D310">
            <v>0</v>
          </cell>
          <cell r="E310">
            <v>0</v>
          </cell>
          <cell r="F310">
            <v>0</v>
          </cell>
          <cell r="G310">
            <v>75.599999999999994</v>
          </cell>
          <cell r="H310">
            <v>0</v>
          </cell>
          <cell r="I310">
            <v>24.4</v>
          </cell>
        </row>
        <row r="311">
          <cell r="A311" t="str">
            <v>Торговля оптовая мебелью, коврами и осветительным оборудованием</v>
          </cell>
          <cell r="B311">
            <v>70.5</v>
          </cell>
          <cell r="C311">
            <v>70.5</v>
          </cell>
          <cell r="D311">
            <v>78.2</v>
          </cell>
          <cell r="E311">
            <v>78.2</v>
          </cell>
          <cell r="F311">
            <v>0</v>
          </cell>
          <cell r="G311">
            <v>70.5</v>
          </cell>
          <cell r="H311">
            <v>73.900000000000006</v>
          </cell>
          <cell r="I311">
            <v>29.5</v>
          </cell>
        </row>
        <row r="312">
          <cell r="A312" t="str">
            <v>Торговля оптовая прочими бытовыми товарами</v>
          </cell>
          <cell r="B312">
            <v>81.400000000000006</v>
          </cell>
          <cell r="C312">
            <v>81.400000000000006</v>
          </cell>
          <cell r="D312">
            <v>71</v>
          </cell>
          <cell r="E312">
            <v>0</v>
          </cell>
          <cell r="F312">
            <v>0</v>
          </cell>
          <cell r="G312">
            <v>58</v>
          </cell>
          <cell r="H312">
            <v>156.19999999999999</v>
          </cell>
          <cell r="I312">
            <v>42</v>
          </cell>
        </row>
        <row r="313">
          <cell r="A313" t="str">
            <v>Торговля оптовая книгами, газетами и журналами, писчебумажными и канцелярскими товарами</v>
          </cell>
          <cell r="B313">
            <v>81.400000000000006</v>
          </cell>
          <cell r="C313">
            <v>81.400000000000006</v>
          </cell>
          <cell r="D313">
            <v>71</v>
          </cell>
          <cell r="E313">
            <v>0</v>
          </cell>
          <cell r="F313">
            <v>0</v>
          </cell>
          <cell r="G313">
            <v>58</v>
          </cell>
          <cell r="H313">
            <v>156.19999999999999</v>
          </cell>
          <cell r="I313">
            <v>42</v>
          </cell>
        </row>
        <row r="314">
          <cell r="A314" t="str">
            <v>Торговля оптовая книгами</v>
          </cell>
          <cell r="B314">
            <v>100</v>
          </cell>
          <cell r="C314">
            <v>100</v>
          </cell>
          <cell r="D314">
            <v>0</v>
          </cell>
          <cell r="E314">
            <v>0</v>
          </cell>
          <cell r="F314">
            <v>0</v>
          </cell>
          <cell r="G314">
            <v>88.9</v>
          </cell>
          <cell r="H314">
            <v>0</v>
          </cell>
          <cell r="I314">
            <v>11.1</v>
          </cell>
        </row>
        <row r="315">
          <cell r="A315" t="str">
            <v>Торговля оптовая писчебумажными и канцелярскими товарами</v>
          </cell>
          <cell r="B315">
            <v>0</v>
          </cell>
          <cell r="C315">
            <v>0</v>
          </cell>
          <cell r="D315">
            <v>493.4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 t="str">
            <v>Торговля оптовая информационным и коммуникационным оборудованием</v>
          </cell>
          <cell r="B316">
            <v>1.3</v>
          </cell>
          <cell r="C316">
            <v>1.3</v>
          </cell>
          <cell r="D316">
            <v>0.9</v>
          </cell>
          <cell r="E316">
            <v>0.9</v>
          </cell>
          <cell r="F316">
            <v>100</v>
          </cell>
          <cell r="G316">
            <v>64.8</v>
          </cell>
          <cell r="H316">
            <v>100.4</v>
          </cell>
          <cell r="I316">
            <v>35.200000000000003</v>
          </cell>
        </row>
        <row r="317">
          <cell r="A317" t="str">
            <v>Торговля оптовая компьютерами, периферийными устройствами к компьютерам и программным обеспечением</v>
          </cell>
          <cell r="B317">
            <v>1.3</v>
          </cell>
          <cell r="C317">
            <v>1.3</v>
          </cell>
          <cell r="D317">
            <v>0.9</v>
          </cell>
          <cell r="E317">
            <v>0.9</v>
          </cell>
          <cell r="F317">
            <v>100</v>
          </cell>
          <cell r="G317">
            <v>64.8</v>
          </cell>
          <cell r="H317">
            <v>100.4</v>
          </cell>
          <cell r="I317">
            <v>35.200000000000003</v>
          </cell>
        </row>
        <row r="318">
          <cell r="A318" t="str">
            <v>Торговля оптовая прочими машинами, оборудованием и принадлежностями</v>
          </cell>
          <cell r="B318">
            <v>36.700000000000003</v>
          </cell>
          <cell r="C318">
            <v>13</v>
          </cell>
          <cell r="D318">
            <v>4.0999999999999996</v>
          </cell>
          <cell r="E318">
            <v>0</v>
          </cell>
          <cell r="F318">
            <v>0</v>
          </cell>
          <cell r="G318">
            <v>74</v>
          </cell>
          <cell r="H318">
            <v>151.5</v>
          </cell>
          <cell r="I318">
            <v>26</v>
          </cell>
        </row>
        <row r="319">
          <cell r="A319" t="str">
            <v>Торговля оптовая машинами, оборудованием и инструментами для сельского хозяйства</v>
          </cell>
          <cell r="B319">
            <v>50.6</v>
          </cell>
          <cell r="C319">
            <v>2.4</v>
          </cell>
          <cell r="D319">
            <v>9.9</v>
          </cell>
          <cell r="E319">
            <v>0</v>
          </cell>
          <cell r="F319">
            <v>0</v>
          </cell>
          <cell r="G319">
            <v>80.5</v>
          </cell>
          <cell r="H319">
            <v>182.5</v>
          </cell>
          <cell r="I319">
            <v>19.5</v>
          </cell>
        </row>
        <row r="320">
          <cell r="A320" t="str">
            <v>Торговля оптовая сельскохозяйственными и лесохозяйственными машинами, оборудованием и инструментами, включая тракторы</v>
          </cell>
          <cell r="B320">
            <v>54.9</v>
          </cell>
          <cell r="C320">
            <v>2.1</v>
          </cell>
          <cell r="D320">
            <v>10.8</v>
          </cell>
          <cell r="E320">
            <v>0</v>
          </cell>
          <cell r="F320">
            <v>0</v>
          </cell>
          <cell r="G320">
            <v>83.6</v>
          </cell>
          <cell r="H320">
            <v>197.6</v>
          </cell>
          <cell r="I320">
            <v>16.399999999999999</v>
          </cell>
        </row>
        <row r="321">
          <cell r="A321" t="str">
            <v>Торговля оптовая прочими машинами и оборудованием</v>
          </cell>
          <cell r="B321">
            <v>23.2</v>
          </cell>
          <cell r="C321">
            <v>23.2</v>
          </cell>
          <cell r="D321">
            <v>0.1</v>
          </cell>
          <cell r="E321">
            <v>0</v>
          </cell>
          <cell r="F321">
            <v>0</v>
          </cell>
          <cell r="G321">
            <v>67.8</v>
          </cell>
          <cell r="H321">
            <v>130.19999999999999</v>
          </cell>
          <cell r="I321">
            <v>32.200000000000003</v>
          </cell>
        </row>
        <row r="322">
          <cell r="A322" t="str">
            <v>Торговля оптовая производственным электротехническим оборудованием, машинами, аппаратурой и материалами</v>
          </cell>
          <cell r="B322">
            <v>13.7</v>
          </cell>
          <cell r="C322">
            <v>13.7</v>
          </cell>
          <cell r="D322">
            <v>0.6</v>
          </cell>
          <cell r="E322">
            <v>0</v>
          </cell>
          <cell r="F322">
            <v>0</v>
          </cell>
          <cell r="G322">
            <v>40.1</v>
          </cell>
          <cell r="H322">
            <v>115.1</v>
          </cell>
          <cell r="I322">
            <v>59.9</v>
          </cell>
        </row>
        <row r="323">
          <cell r="A323" t="str">
            <v>Торговля оптовая прочими машинами, приборами, аппаратурой и оборудованием общепромышленного и специального назначения</v>
          </cell>
          <cell r="B323">
            <v>24.6</v>
          </cell>
          <cell r="C323">
            <v>24.6</v>
          </cell>
          <cell r="D323">
            <v>0</v>
          </cell>
          <cell r="E323">
            <v>0</v>
          </cell>
          <cell r="F323">
            <v>0</v>
          </cell>
          <cell r="G323">
            <v>71.8</v>
          </cell>
          <cell r="H323">
            <v>132.69999999999999</v>
          </cell>
          <cell r="I323">
            <v>28.2</v>
          </cell>
        </row>
        <row r="324">
          <cell r="A324" t="str">
            <v>Торговля оптовая специализированная прочая</v>
          </cell>
          <cell r="B324">
            <v>1.4</v>
          </cell>
          <cell r="C324">
            <v>1.4</v>
          </cell>
          <cell r="D324">
            <v>1.3</v>
          </cell>
          <cell r="E324">
            <v>0.9</v>
          </cell>
          <cell r="F324">
            <v>99.8</v>
          </cell>
          <cell r="G324">
            <v>6.8</v>
          </cell>
          <cell r="H324">
            <v>100.1</v>
          </cell>
          <cell r="I324">
            <v>93.2</v>
          </cell>
        </row>
        <row r="325">
          <cell r="A325" t="str">
            <v>Торговля оптовая твердым, жидким и газообразным топливом и подобными продуктами</v>
          </cell>
          <cell r="B325">
            <v>1.4</v>
          </cell>
          <cell r="C325">
            <v>1.4</v>
          </cell>
          <cell r="D325">
            <v>1.3</v>
          </cell>
          <cell r="E325">
            <v>0.9</v>
          </cell>
          <cell r="F325">
            <v>99.9</v>
          </cell>
          <cell r="G325">
            <v>6.6</v>
          </cell>
          <cell r="H325">
            <v>100.1</v>
          </cell>
          <cell r="I325">
            <v>93.4</v>
          </cell>
        </row>
        <row r="326">
          <cell r="A326" t="str">
            <v>Торговля оптовая природным (естественным) газом</v>
          </cell>
          <cell r="B326">
            <v>1.4</v>
          </cell>
          <cell r="C326">
            <v>1.4</v>
          </cell>
          <cell r="D326">
            <v>1.3</v>
          </cell>
          <cell r="E326">
            <v>0.9</v>
          </cell>
          <cell r="F326">
            <v>99.9</v>
          </cell>
          <cell r="G326">
            <v>6.6</v>
          </cell>
          <cell r="H326">
            <v>100.1</v>
          </cell>
          <cell r="I326">
            <v>93.4</v>
          </cell>
        </row>
        <row r="327">
          <cell r="A327" t="str">
            <v>Торговля оптовая металлами и металлическими рудами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38.200000000000003</v>
          </cell>
          <cell r="H327">
            <v>100</v>
          </cell>
          <cell r="I327">
            <v>61.8</v>
          </cell>
        </row>
        <row r="328">
          <cell r="A328" t="str">
            <v>Торговля оптовая металлами в первичных формах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38.200000000000003</v>
          </cell>
          <cell r="H328">
            <v>100</v>
          </cell>
          <cell r="I328">
            <v>61.8</v>
          </cell>
        </row>
        <row r="329">
          <cell r="A329" t="str">
            <v>Торговля оптовая черными металлами в первичных формах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38.200000000000003</v>
          </cell>
          <cell r="H329">
            <v>100</v>
          </cell>
          <cell r="I329">
            <v>61.8</v>
          </cell>
        </row>
        <row r="330">
          <cell r="A330" t="str">
            <v>Торговля оптовая лесоматериалами, строительными материалами и санитарно-техническим оборудованием</v>
          </cell>
          <cell r="B330">
            <v>7</v>
          </cell>
          <cell r="C330">
            <v>6.6</v>
          </cell>
          <cell r="D330">
            <v>1.5</v>
          </cell>
          <cell r="E330">
            <v>0.6</v>
          </cell>
          <cell r="F330">
            <v>0</v>
          </cell>
          <cell r="G330">
            <v>55.9</v>
          </cell>
          <cell r="H330">
            <v>105.9</v>
          </cell>
          <cell r="I330">
            <v>44.1</v>
          </cell>
        </row>
        <row r="331">
          <cell r="A331" t="str">
            <v>Торговля оптовая прочими строительными материалами и изделиями</v>
          </cell>
          <cell r="B331">
            <v>7</v>
          </cell>
          <cell r="C331">
            <v>6.6</v>
          </cell>
          <cell r="D331">
            <v>1.5</v>
          </cell>
          <cell r="E331">
            <v>0.6</v>
          </cell>
          <cell r="F331">
            <v>0</v>
          </cell>
          <cell r="G331">
            <v>55.9</v>
          </cell>
          <cell r="H331">
            <v>105.9</v>
          </cell>
          <cell r="I331">
            <v>44.1</v>
          </cell>
        </row>
        <row r="332">
          <cell r="A332" t="str">
            <v>Торговля оптовая скобяными изделиями, водопроводным и отопительным оборудованием и принадлежностями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6.9</v>
          </cell>
          <cell r="H332">
            <v>100</v>
          </cell>
          <cell r="I332">
            <v>93.1</v>
          </cell>
        </row>
        <row r="333">
          <cell r="A333" t="str">
            <v>Торговля оптовая водопроводным и отопительным оборудованием и санитарно-технической арматурой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6.9</v>
          </cell>
          <cell r="H333">
            <v>100</v>
          </cell>
          <cell r="I333">
            <v>93.1</v>
          </cell>
        </row>
        <row r="334">
          <cell r="A334" t="str">
            <v>Торговля оптовая химическими продуктами</v>
          </cell>
          <cell r="B334">
            <v>13.4</v>
          </cell>
          <cell r="C334">
            <v>13.4</v>
          </cell>
          <cell r="D334">
            <v>1.9</v>
          </cell>
          <cell r="E334">
            <v>0</v>
          </cell>
          <cell r="F334">
            <v>0</v>
          </cell>
          <cell r="G334">
            <v>58.1</v>
          </cell>
          <cell r="H334">
            <v>113.2</v>
          </cell>
          <cell r="I334">
            <v>41.9</v>
          </cell>
        </row>
        <row r="335">
          <cell r="A335" t="str">
            <v>Торговля оптовая удобрениями и агрохимическими продуктами</v>
          </cell>
          <cell r="B335">
            <v>12.9</v>
          </cell>
          <cell r="C335">
            <v>12.9</v>
          </cell>
          <cell r="D335">
            <v>1.9</v>
          </cell>
          <cell r="E335">
            <v>0</v>
          </cell>
          <cell r="F335">
            <v>0</v>
          </cell>
          <cell r="G335">
            <v>57.9</v>
          </cell>
          <cell r="H335">
            <v>112.6</v>
          </cell>
          <cell r="I335">
            <v>42.1</v>
          </cell>
        </row>
        <row r="336">
          <cell r="A336" t="str">
            <v>Торговля оптовая неспециализированная</v>
          </cell>
          <cell r="B336">
            <v>11</v>
          </cell>
          <cell r="C336">
            <v>10.8</v>
          </cell>
          <cell r="D336">
            <v>8.8000000000000007</v>
          </cell>
          <cell r="E336">
            <v>0.8</v>
          </cell>
          <cell r="F336">
            <v>0</v>
          </cell>
          <cell r="G336">
            <v>73.2</v>
          </cell>
          <cell r="H336">
            <v>102.4</v>
          </cell>
          <cell r="I336">
            <v>26.8</v>
          </cell>
        </row>
        <row r="337">
          <cell r="A337" t="str">
            <v>Торговля оптовая неспециализированная</v>
          </cell>
          <cell r="B337">
            <v>11</v>
          </cell>
          <cell r="C337">
            <v>10.8</v>
          </cell>
          <cell r="D337">
            <v>8.8000000000000007</v>
          </cell>
          <cell r="E337">
            <v>0.8</v>
          </cell>
          <cell r="F337">
            <v>0</v>
          </cell>
          <cell r="G337">
            <v>73.2</v>
          </cell>
          <cell r="H337">
            <v>102.4</v>
          </cell>
          <cell r="I337">
            <v>26.8</v>
          </cell>
        </row>
        <row r="338">
          <cell r="A338" t="str">
            <v>Торговля розничная, кроме торговли автотранспортными средствами и мотоциклами</v>
          </cell>
          <cell r="B338">
            <v>21.8</v>
          </cell>
          <cell r="C338">
            <v>16.600000000000001</v>
          </cell>
          <cell r="D338">
            <v>8.6</v>
          </cell>
          <cell r="E338">
            <v>0.8</v>
          </cell>
          <cell r="F338">
            <v>93.6</v>
          </cell>
          <cell r="G338">
            <v>62.1</v>
          </cell>
          <cell r="H338">
            <v>116.8</v>
          </cell>
          <cell r="I338">
            <v>37.9</v>
          </cell>
        </row>
        <row r="339">
          <cell r="A339" t="str">
            <v>Торговля розничная в неспециализированных магазинах</v>
          </cell>
          <cell r="B339">
            <v>18.3</v>
          </cell>
          <cell r="C339">
            <v>17.5</v>
          </cell>
          <cell r="D339">
            <v>4</v>
          </cell>
          <cell r="E339">
            <v>0.9</v>
          </cell>
          <cell r="F339">
            <v>92.6</v>
          </cell>
          <cell r="G339">
            <v>65.099999999999994</v>
          </cell>
          <cell r="H339">
            <v>117.6</v>
          </cell>
          <cell r="I339">
            <v>34.9</v>
          </cell>
        </row>
        <row r="340">
          <cell r="A340" t="str">
            <v>Торговля розничная преимущественно пищевыми продуктами, включая напитки, и табачными изделиями в неспециализированных магазинах</v>
          </cell>
          <cell r="B340">
            <v>17.8</v>
          </cell>
          <cell r="C340">
            <v>17</v>
          </cell>
          <cell r="D340">
            <v>4.0999999999999996</v>
          </cell>
          <cell r="E340">
            <v>0.9</v>
          </cell>
          <cell r="F340">
            <v>92.7</v>
          </cell>
          <cell r="G340">
            <v>65</v>
          </cell>
          <cell r="H340">
            <v>116.7</v>
          </cell>
          <cell r="I340">
            <v>35</v>
          </cell>
        </row>
        <row r="341">
          <cell r="A341" t="str">
            <v>Торговля розничная незамороженными продуктами, включая напитки и табачные изделия, в неспециализированных магазинах</v>
          </cell>
          <cell r="B341">
            <v>8.8000000000000007</v>
          </cell>
          <cell r="C341">
            <v>8.1</v>
          </cell>
          <cell r="D341">
            <v>4.0999999999999996</v>
          </cell>
          <cell r="E341">
            <v>0.9</v>
          </cell>
          <cell r="F341">
            <v>92.7</v>
          </cell>
          <cell r="G341">
            <v>61.6</v>
          </cell>
          <cell r="H341">
            <v>105.1</v>
          </cell>
          <cell r="I341">
            <v>38.4</v>
          </cell>
        </row>
        <row r="342">
          <cell r="A342" t="str">
            <v>Торговля розничная прочая в неспециализированных магазинах</v>
          </cell>
          <cell r="B342">
            <v>28.7</v>
          </cell>
          <cell r="C342">
            <v>28.6</v>
          </cell>
          <cell r="D342">
            <v>0.1</v>
          </cell>
          <cell r="E342">
            <v>0</v>
          </cell>
          <cell r="F342">
            <v>5.8</v>
          </cell>
          <cell r="G342">
            <v>65.8</v>
          </cell>
          <cell r="H342">
            <v>140.1</v>
          </cell>
          <cell r="I342">
            <v>34.200000000000003</v>
          </cell>
        </row>
        <row r="343">
          <cell r="A343" t="str">
            <v>Торговля розничная пищевыми продуктами, напитками и табачными изделиями в специализированных магазинах</v>
          </cell>
          <cell r="B343">
            <v>23.8</v>
          </cell>
          <cell r="C343">
            <v>23.8</v>
          </cell>
          <cell r="D343">
            <v>0.1</v>
          </cell>
          <cell r="E343">
            <v>0</v>
          </cell>
          <cell r="F343">
            <v>0</v>
          </cell>
          <cell r="G343">
            <v>73.400000000000006</v>
          </cell>
          <cell r="H343">
            <v>131.19999999999999</v>
          </cell>
          <cell r="I343">
            <v>26.6</v>
          </cell>
        </row>
        <row r="344">
          <cell r="A344" t="str">
            <v>Торговля розничная фруктами и овощами в специализированных магазинах</v>
          </cell>
          <cell r="B344">
            <v>0</v>
          </cell>
          <cell r="C344">
            <v>0</v>
          </cell>
          <cell r="D344">
            <v>0.5</v>
          </cell>
          <cell r="E344">
            <v>0</v>
          </cell>
          <cell r="F344">
            <v>0</v>
          </cell>
          <cell r="G344">
            <v>52.8</v>
          </cell>
          <cell r="H344">
            <v>99.5</v>
          </cell>
          <cell r="I344">
            <v>47.2</v>
          </cell>
        </row>
        <row r="345">
          <cell r="A345" t="str">
            <v>Торговля розничная напитками в специализированных магазинах</v>
          </cell>
          <cell r="B345">
            <v>25.7</v>
          </cell>
          <cell r="C345">
            <v>25.7</v>
          </cell>
          <cell r="D345">
            <v>0</v>
          </cell>
          <cell r="E345">
            <v>0</v>
          </cell>
          <cell r="F345">
            <v>0</v>
          </cell>
          <cell r="G345">
            <v>75.099999999999994</v>
          </cell>
          <cell r="H345">
            <v>134.6</v>
          </cell>
          <cell r="I345">
            <v>24.9</v>
          </cell>
        </row>
        <row r="346">
          <cell r="A346" t="str">
            <v>Торговля розничная алкогольными напитками, включая пиво, в специализированных магазинах</v>
          </cell>
          <cell r="B346">
            <v>25.7</v>
          </cell>
          <cell r="C346">
            <v>25.7</v>
          </cell>
          <cell r="D346">
            <v>0</v>
          </cell>
          <cell r="E346">
            <v>0</v>
          </cell>
          <cell r="F346">
            <v>0</v>
          </cell>
          <cell r="G346">
            <v>75.099999999999994</v>
          </cell>
          <cell r="H346">
            <v>134.6</v>
          </cell>
          <cell r="I346">
            <v>24.9</v>
          </cell>
        </row>
        <row r="347">
          <cell r="A347" t="str">
            <v>Торговля розничная моторным топливом в специализированных магазинах</v>
          </cell>
          <cell r="B347">
            <v>27.9</v>
          </cell>
          <cell r="C347">
            <v>5.4</v>
          </cell>
          <cell r="D347">
            <v>26.7</v>
          </cell>
          <cell r="E347">
            <v>0.5</v>
          </cell>
          <cell r="F347">
            <v>96</v>
          </cell>
          <cell r="G347">
            <v>36.4</v>
          </cell>
          <cell r="H347">
            <v>101.8</v>
          </cell>
          <cell r="I347">
            <v>63.6</v>
          </cell>
        </row>
        <row r="348">
          <cell r="A348" t="str">
            <v>Торговля розничная моторным топливом в специализированных магазинах</v>
          </cell>
          <cell r="B348">
            <v>27.9</v>
          </cell>
          <cell r="C348">
            <v>5.4</v>
          </cell>
          <cell r="D348">
            <v>26.7</v>
          </cell>
          <cell r="E348">
            <v>0.5</v>
          </cell>
          <cell r="F348">
            <v>96</v>
          </cell>
          <cell r="G348">
            <v>36.4</v>
          </cell>
          <cell r="H348">
            <v>101.8</v>
          </cell>
          <cell r="I348">
            <v>63.6</v>
          </cell>
        </row>
        <row r="349">
          <cell r="A349" t="str">
            <v>Торговля розничная информационным и коммуникационным оборудованием в специализированных магазинах</v>
          </cell>
          <cell r="B349">
            <v>4</v>
          </cell>
          <cell r="C349">
            <v>0</v>
          </cell>
          <cell r="D349">
            <v>2.7</v>
          </cell>
          <cell r="E349">
            <v>0</v>
          </cell>
          <cell r="F349">
            <v>0</v>
          </cell>
          <cell r="G349">
            <v>14.4</v>
          </cell>
          <cell r="H349">
            <v>101.4</v>
          </cell>
          <cell r="I349">
            <v>85.6</v>
          </cell>
        </row>
        <row r="350">
          <cell r="A350" t="str">
            <v>Торговля розничная телекоммуникационным оборудованием, включая розничную торговлю мобильными телефонами, в специализированных магазинах</v>
          </cell>
          <cell r="B350">
            <v>4</v>
          </cell>
          <cell r="C350">
            <v>0</v>
          </cell>
          <cell r="D350">
            <v>2.7</v>
          </cell>
          <cell r="E350">
            <v>0</v>
          </cell>
          <cell r="F350">
            <v>0</v>
          </cell>
          <cell r="G350">
            <v>14.4</v>
          </cell>
          <cell r="H350">
            <v>101.4</v>
          </cell>
          <cell r="I350">
            <v>85.6</v>
          </cell>
        </row>
        <row r="351">
          <cell r="A351" t="str">
            <v>Торговля розничная прочими бытовыми изделиями в специализированных магазинах</v>
          </cell>
          <cell r="B351">
            <v>27.5</v>
          </cell>
          <cell r="C351">
            <v>25.5</v>
          </cell>
          <cell r="D351">
            <v>1</v>
          </cell>
          <cell r="E351">
            <v>0.1</v>
          </cell>
          <cell r="F351">
            <v>98.3</v>
          </cell>
          <cell r="G351">
            <v>83.8</v>
          </cell>
          <cell r="H351">
            <v>136.5</v>
          </cell>
          <cell r="I351">
            <v>16.2</v>
          </cell>
        </row>
        <row r="352">
          <cell r="A352" t="str">
            <v>Торговля розничная бытовыми электротоварами в специализированных магазинах</v>
          </cell>
          <cell r="B352">
            <v>16.8</v>
          </cell>
          <cell r="C352">
            <v>15.6</v>
          </cell>
          <cell r="D352">
            <v>1.8</v>
          </cell>
          <cell r="E352">
            <v>0.2</v>
          </cell>
          <cell r="F352">
            <v>97</v>
          </cell>
          <cell r="G352">
            <v>29.2</v>
          </cell>
          <cell r="H352">
            <v>118.1</v>
          </cell>
          <cell r="I352">
            <v>70.8</v>
          </cell>
        </row>
        <row r="353">
          <cell r="A353" t="str">
            <v>Торговля розничная мебелью, осветительными приборами и прочими бытовыми изделиями в специализированных магазинах</v>
          </cell>
          <cell r="B353">
            <v>29.2</v>
          </cell>
          <cell r="C353">
            <v>27.1</v>
          </cell>
          <cell r="D353">
            <v>0.8</v>
          </cell>
          <cell r="E353">
            <v>0</v>
          </cell>
          <cell r="F353">
            <v>100</v>
          </cell>
          <cell r="G353">
            <v>93</v>
          </cell>
          <cell r="H353">
            <v>140.19999999999999</v>
          </cell>
          <cell r="I353">
            <v>7</v>
          </cell>
        </row>
        <row r="354">
          <cell r="A354" t="str">
            <v>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v>
          </cell>
          <cell r="B354">
            <v>19.2</v>
          </cell>
          <cell r="C354">
            <v>0</v>
          </cell>
          <cell r="D354">
            <v>56.3</v>
          </cell>
          <cell r="E354">
            <v>0</v>
          </cell>
          <cell r="F354">
            <v>0</v>
          </cell>
          <cell r="G354">
            <v>55.4</v>
          </cell>
          <cell r="H354">
            <v>54.1</v>
          </cell>
          <cell r="I354">
            <v>44.6</v>
          </cell>
        </row>
        <row r="355">
          <cell r="A355" t="str">
            <v>Торговля розничная товарами культурно-развлекательного назначения в специализированных магазинах</v>
          </cell>
          <cell r="B355">
            <v>11.5</v>
          </cell>
          <cell r="C355">
            <v>3.2</v>
          </cell>
          <cell r="D355">
            <v>0.5</v>
          </cell>
          <cell r="E355">
            <v>0</v>
          </cell>
          <cell r="F355">
            <v>0</v>
          </cell>
          <cell r="G355">
            <v>73.5</v>
          </cell>
          <cell r="H355">
            <v>112.4</v>
          </cell>
          <cell r="I355">
            <v>26.5</v>
          </cell>
        </row>
        <row r="356">
          <cell r="A356" t="str">
            <v>Торговля розничная газетами и канцелярскими товарами в специализированных магазинах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78.8</v>
          </cell>
          <cell r="H356">
            <v>100</v>
          </cell>
          <cell r="I356">
            <v>21.2</v>
          </cell>
        </row>
        <row r="357">
          <cell r="A357" t="str">
            <v>Торговля розничная писчебумажными и канцелярскими товарами в специализированных магазинах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78.8</v>
          </cell>
          <cell r="H357">
            <v>100</v>
          </cell>
          <cell r="I357">
            <v>21.2</v>
          </cell>
        </row>
        <row r="358">
          <cell r="A358" t="str">
            <v>Торговля розничная играми и игрушками в специализированных магазинах</v>
          </cell>
          <cell r="B358">
            <v>32.6</v>
          </cell>
          <cell r="C358">
            <v>9</v>
          </cell>
          <cell r="D358">
            <v>2</v>
          </cell>
          <cell r="E358">
            <v>0</v>
          </cell>
          <cell r="F358">
            <v>0</v>
          </cell>
          <cell r="G358">
            <v>63.8</v>
          </cell>
          <cell r="H358">
            <v>145.5</v>
          </cell>
          <cell r="I358">
            <v>36.200000000000003</v>
          </cell>
        </row>
        <row r="359">
          <cell r="A359" t="str">
            <v>Торговля розничная прочими товарами в специализированных магазинах</v>
          </cell>
          <cell r="B359">
            <v>21.4</v>
          </cell>
          <cell r="C359">
            <v>20.399999999999999</v>
          </cell>
          <cell r="D359">
            <v>9.6</v>
          </cell>
          <cell r="E359">
            <v>5.4</v>
          </cell>
          <cell r="F359">
            <v>95</v>
          </cell>
          <cell r="G359">
            <v>45.9</v>
          </cell>
          <cell r="H359">
            <v>114.9</v>
          </cell>
          <cell r="I359">
            <v>54.1</v>
          </cell>
        </row>
        <row r="360">
          <cell r="A360" t="str">
            <v>Торговля розничная одеждой в специализированных магазинах</v>
          </cell>
          <cell r="B360">
            <v>20</v>
          </cell>
          <cell r="C360">
            <v>19.100000000000001</v>
          </cell>
          <cell r="D360">
            <v>8.9</v>
          </cell>
          <cell r="E360">
            <v>4.8</v>
          </cell>
          <cell r="F360">
            <v>96.8</v>
          </cell>
          <cell r="G360">
            <v>45.5</v>
          </cell>
          <cell r="H360">
            <v>113.9</v>
          </cell>
          <cell r="I360">
            <v>54.5</v>
          </cell>
        </row>
        <row r="361">
          <cell r="A361" t="str">
            <v>Торговля розничная мужской, женской и детской одеждой в специализированных магазинах</v>
          </cell>
          <cell r="B361">
            <v>23.2</v>
          </cell>
          <cell r="C361">
            <v>21.9</v>
          </cell>
          <cell r="D361">
            <v>11.3</v>
          </cell>
          <cell r="E361">
            <v>5.6</v>
          </cell>
          <cell r="F361">
            <v>100</v>
          </cell>
          <cell r="G361">
            <v>43.8</v>
          </cell>
          <cell r="H361">
            <v>115.5</v>
          </cell>
          <cell r="I361">
            <v>56.2</v>
          </cell>
        </row>
        <row r="362">
          <cell r="A362" t="str">
            <v>Торговля розничная обувью и изделиями из кожи в специализированных магазинах</v>
          </cell>
          <cell r="B362">
            <v>0</v>
          </cell>
          <cell r="C362">
            <v>0</v>
          </cell>
          <cell r="D362">
            <v>14.7</v>
          </cell>
          <cell r="E362">
            <v>0</v>
          </cell>
          <cell r="F362">
            <v>0</v>
          </cell>
          <cell r="G362">
            <v>42.2</v>
          </cell>
          <cell r="H362">
            <v>85.3</v>
          </cell>
          <cell r="I362">
            <v>57.8</v>
          </cell>
        </row>
        <row r="363">
          <cell r="A363" t="str">
            <v>Торговля розничная обувью в специализированных магазинах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32.200000000000003</v>
          </cell>
          <cell r="H363">
            <v>100</v>
          </cell>
          <cell r="I363">
            <v>67.8</v>
          </cell>
        </row>
        <row r="364">
          <cell r="A364" t="str">
            <v>Торговля розничная изделиями из кожи и дорожными принадлежностями в специализированных магазинах</v>
          </cell>
          <cell r="B364">
            <v>0</v>
          </cell>
          <cell r="C364">
            <v>0</v>
          </cell>
          <cell r="D364">
            <v>42.6</v>
          </cell>
          <cell r="E364">
            <v>0</v>
          </cell>
          <cell r="F364">
            <v>0</v>
          </cell>
          <cell r="G364">
            <v>75.599999999999994</v>
          </cell>
          <cell r="H364">
            <v>57.4</v>
          </cell>
          <cell r="I364">
            <v>24.4</v>
          </cell>
        </row>
        <row r="365">
          <cell r="A365" t="str">
            <v>Торговля розничная лекарственными средствами в специализированных магазинах (аптеках)</v>
          </cell>
          <cell r="B365">
            <v>11.6</v>
          </cell>
          <cell r="C365">
            <v>2.2999999999999998</v>
          </cell>
          <cell r="D365">
            <v>5.2</v>
          </cell>
          <cell r="E365">
            <v>5.2</v>
          </cell>
          <cell r="F365">
            <v>100</v>
          </cell>
          <cell r="G365">
            <v>28.4</v>
          </cell>
          <cell r="H365">
            <v>107.1</v>
          </cell>
          <cell r="I365">
            <v>71.599999999999994</v>
          </cell>
        </row>
        <row r="366">
          <cell r="A366" t="str">
            <v>Торговля розничная косметическими и товарами личной гигиены в специализированных магазинах</v>
          </cell>
          <cell r="B366">
            <v>26.5</v>
          </cell>
          <cell r="C366">
            <v>26.5</v>
          </cell>
          <cell r="D366">
            <v>37.200000000000003</v>
          </cell>
          <cell r="E366">
            <v>21.8</v>
          </cell>
          <cell r="F366">
            <v>92.9</v>
          </cell>
          <cell r="G366">
            <v>61</v>
          </cell>
          <cell r="H366">
            <v>85.4</v>
          </cell>
          <cell r="I366">
            <v>39</v>
          </cell>
        </row>
        <row r="367">
          <cell r="A367" t="str">
            <v>Торговля розничная косметическими и парфюмерными товарами, кроме мыла в специализированных магазинах</v>
          </cell>
          <cell r="B367">
            <v>9.4</v>
          </cell>
          <cell r="C367">
            <v>9.4</v>
          </cell>
          <cell r="D367">
            <v>0</v>
          </cell>
          <cell r="E367">
            <v>0</v>
          </cell>
          <cell r="F367">
            <v>0</v>
          </cell>
          <cell r="G367">
            <v>33.5</v>
          </cell>
          <cell r="H367">
            <v>110.4</v>
          </cell>
          <cell r="I367">
            <v>66.5</v>
          </cell>
        </row>
        <row r="368">
          <cell r="A368" t="str">
            <v>Торговля розничная часами и ювелирными изделиями в специализированных магазинах</v>
          </cell>
          <cell r="B368">
            <v>39.1</v>
          </cell>
          <cell r="C368">
            <v>39.1</v>
          </cell>
          <cell r="D368">
            <v>0</v>
          </cell>
          <cell r="E368">
            <v>0</v>
          </cell>
          <cell r="F368">
            <v>0</v>
          </cell>
          <cell r="G368">
            <v>56.2</v>
          </cell>
          <cell r="H368">
            <v>164.3</v>
          </cell>
          <cell r="I368">
            <v>43.8</v>
          </cell>
        </row>
        <row r="369">
          <cell r="A369" t="str">
            <v>Торговля розничная ювелирными изделиями в специализированных магазинах</v>
          </cell>
          <cell r="B369">
            <v>39.1</v>
          </cell>
          <cell r="C369">
            <v>39.1</v>
          </cell>
          <cell r="D369">
            <v>0</v>
          </cell>
          <cell r="E369">
            <v>0</v>
          </cell>
          <cell r="F369">
            <v>0</v>
          </cell>
          <cell r="G369">
            <v>56.2</v>
          </cell>
          <cell r="H369">
            <v>164.3</v>
          </cell>
          <cell r="I369">
            <v>43.8</v>
          </cell>
        </row>
        <row r="370">
          <cell r="A370" t="str">
            <v>Торговля розничная прочая в специализированных магазинах</v>
          </cell>
          <cell r="B370">
            <v>22.4</v>
          </cell>
          <cell r="C370">
            <v>22.4</v>
          </cell>
          <cell r="D370">
            <v>0.5</v>
          </cell>
          <cell r="E370">
            <v>0</v>
          </cell>
          <cell r="F370">
            <v>0</v>
          </cell>
          <cell r="G370">
            <v>44.1</v>
          </cell>
          <cell r="H370">
            <v>128.19999999999999</v>
          </cell>
          <cell r="I370">
            <v>55.9</v>
          </cell>
        </row>
        <row r="371">
          <cell r="A371" t="str">
            <v>Торговля розничная бытовым жидким котельным топливом, газом в баллонах, углем, древесным топливом, топливным торфом в специализированных магазинах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23.5</v>
          </cell>
          <cell r="H371">
            <v>100</v>
          </cell>
          <cell r="I371">
            <v>76.5</v>
          </cell>
        </row>
        <row r="372">
          <cell r="A372" t="str">
            <v>Торговля розничная непродовольственными товарами, не включенными в другие группировки, в специализированных магазинах</v>
          </cell>
          <cell r="B372">
            <v>53.1</v>
          </cell>
          <cell r="C372">
            <v>53.1</v>
          </cell>
          <cell r="D372">
            <v>1.8</v>
          </cell>
          <cell r="E372">
            <v>0</v>
          </cell>
          <cell r="F372">
            <v>0</v>
          </cell>
          <cell r="G372">
            <v>72.5</v>
          </cell>
          <cell r="H372">
            <v>209.4</v>
          </cell>
          <cell r="I372">
            <v>27.5</v>
          </cell>
        </row>
        <row r="373">
          <cell r="A373" t="str">
            <v>Торговля розничная вне магазинов, палаток, рынков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72.599999999999994</v>
          </cell>
          <cell r="H373">
            <v>100</v>
          </cell>
          <cell r="I373">
            <v>27.4</v>
          </cell>
        </row>
        <row r="374">
          <cell r="A374" t="str">
            <v>Торговля розничная прочая вне магазинов, палаток, рынков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72.599999999999994</v>
          </cell>
          <cell r="H374">
            <v>100</v>
          </cell>
          <cell r="I374">
            <v>27.4</v>
          </cell>
        </row>
        <row r="375">
          <cell r="A375" t="str">
            <v>ТРАНСПОРТИРОВКА И ХРАНЕНИЕ</v>
          </cell>
          <cell r="B375">
            <v>7.1</v>
          </cell>
          <cell r="C375">
            <v>2.6</v>
          </cell>
          <cell r="D375">
            <v>6.8</v>
          </cell>
          <cell r="E375">
            <v>3.2</v>
          </cell>
          <cell r="F375">
            <v>96.8</v>
          </cell>
          <cell r="G375">
            <v>47.1</v>
          </cell>
          <cell r="H375">
            <v>100.4</v>
          </cell>
          <cell r="I375">
            <v>52.9</v>
          </cell>
        </row>
        <row r="376">
          <cell r="A376" t="str">
            <v>Деятельность сухопутного и трубопроводного транспорта</v>
          </cell>
          <cell r="B376">
            <v>7.2</v>
          </cell>
          <cell r="C376">
            <v>2.5</v>
          </cell>
          <cell r="D376">
            <v>7.6</v>
          </cell>
          <cell r="E376">
            <v>3.6</v>
          </cell>
          <cell r="F376">
            <v>96.9</v>
          </cell>
          <cell r="G376">
            <v>45</v>
          </cell>
          <cell r="H376">
            <v>99.5</v>
          </cell>
          <cell r="I376">
            <v>55</v>
          </cell>
        </row>
        <row r="377">
          <cell r="A377" t="str">
            <v>Деятельность железнодорожного транспорта: междугородные и международные пассажирские перевозки</v>
          </cell>
          <cell r="B377">
            <v>7.9</v>
          </cell>
          <cell r="C377">
            <v>2.8</v>
          </cell>
          <cell r="D377">
            <v>5.4</v>
          </cell>
          <cell r="E377">
            <v>0.3</v>
          </cell>
          <cell r="F377">
            <v>100</v>
          </cell>
          <cell r="G377">
            <v>48.4</v>
          </cell>
          <cell r="H377">
            <v>102.7</v>
          </cell>
          <cell r="I377">
            <v>51.6</v>
          </cell>
        </row>
        <row r="378">
          <cell r="A378" t="str">
            <v>Деятельность железнодорожного транспорта: междугородные и международные пассажирские перевозки</v>
          </cell>
          <cell r="B378">
            <v>7.9</v>
          </cell>
          <cell r="C378">
            <v>2.8</v>
          </cell>
          <cell r="D378">
            <v>5.4</v>
          </cell>
          <cell r="E378">
            <v>0.3</v>
          </cell>
          <cell r="F378">
            <v>100</v>
          </cell>
          <cell r="G378">
            <v>48.4</v>
          </cell>
          <cell r="H378">
            <v>102.7</v>
          </cell>
          <cell r="I378">
            <v>51.6</v>
          </cell>
        </row>
        <row r="379">
          <cell r="A379" t="str">
            <v>Перевозка пассажиров железнодорожным транспортом в междугородном сообщении</v>
          </cell>
          <cell r="B379">
            <v>7.9</v>
          </cell>
          <cell r="C379">
            <v>2.8</v>
          </cell>
          <cell r="D379">
            <v>5.4</v>
          </cell>
          <cell r="E379">
            <v>0.3</v>
          </cell>
          <cell r="F379">
            <v>100</v>
          </cell>
          <cell r="G379">
            <v>48.4</v>
          </cell>
          <cell r="H379">
            <v>102.7</v>
          </cell>
          <cell r="I379">
            <v>51.6</v>
          </cell>
        </row>
        <row r="380">
          <cell r="A380" t="str">
            <v>Перевозка пассажиров железнодорожным транспортом в междугородном сообщении в регулируемом секторе</v>
          </cell>
          <cell r="B380">
            <v>11</v>
          </cell>
          <cell r="C380">
            <v>3.8</v>
          </cell>
          <cell r="D380">
            <v>6.9</v>
          </cell>
          <cell r="E380">
            <v>0.5</v>
          </cell>
          <cell r="F380">
            <v>100</v>
          </cell>
          <cell r="G380">
            <v>47.5</v>
          </cell>
          <cell r="H380">
            <v>104.6</v>
          </cell>
          <cell r="I380">
            <v>52.5</v>
          </cell>
        </row>
        <row r="381">
          <cell r="A381" t="str">
            <v>Деятельность железнодорожного транспорта: грузовые перевозки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100</v>
          </cell>
          <cell r="G381">
            <v>16.600000000000001</v>
          </cell>
          <cell r="H381">
            <v>100</v>
          </cell>
          <cell r="I381">
            <v>83.4</v>
          </cell>
        </row>
        <row r="382">
          <cell r="A382" t="str">
            <v>Деятельность железнодорожного транспорта: грузовые перевозки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100</v>
          </cell>
          <cell r="G382">
            <v>16.600000000000001</v>
          </cell>
          <cell r="H382">
            <v>100</v>
          </cell>
          <cell r="I382">
            <v>83.4</v>
          </cell>
        </row>
        <row r="383">
          <cell r="A383" t="str">
            <v>Деятельность прочего сухопутного пассажирского транспорта</v>
          </cell>
          <cell r="B383">
            <v>11.1</v>
          </cell>
          <cell r="C383">
            <v>0.2</v>
          </cell>
          <cell r="D383">
            <v>3.4</v>
          </cell>
          <cell r="E383">
            <v>3.2</v>
          </cell>
          <cell r="F383">
            <v>100</v>
          </cell>
          <cell r="G383">
            <v>32.9</v>
          </cell>
          <cell r="H383">
            <v>108.6</v>
          </cell>
          <cell r="I383">
            <v>67.099999999999994</v>
          </cell>
        </row>
        <row r="384">
          <cell r="A384" t="str">
            <v>Деятельность сухопутного пассажирского транспорта: внутригородские и пригородные перевозки пассажиров</v>
          </cell>
          <cell r="B384">
            <v>11.1</v>
          </cell>
          <cell r="C384">
            <v>0.2</v>
          </cell>
          <cell r="D384">
            <v>3.2</v>
          </cell>
          <cell r="E384">
            <v>3.1</v>
          </cell>
          <cell r="F384">
            <v>100</v>
          </cell>
          <cell r="G384">
            <v>33.4</v>
          </cell>
          <cell r="H384">
            <v>108.9</v>
          </cell>
          <cell r="I384">
            <v>66.599999999999994</v>
          </cell>
        </row>
        <row r="385">
          <cell r="A385" t="str">
            <v>Деятельность прочего сухопутного транспорта по регулярным внутригородским и пригородным пассажирским перевозкам</v>
          </cell>
          <cell r="B385">
            <v>11.1</v>
          </cell>
          <cell r="C385">
            <v>0.2</v>
          </cell>
          <cell r="D385">
            <v>3.2</v>
          </cell>
          <cell r="E385">
            <v>3.1</v>
          </cell>
          <cell r="F385">
            <v>100</v>
          </cell>
          <cell r="G385">
            <v>33.4</v>
          </cell>
          <cell r="H385">
            <v>108.9</v>
          </cell>
          <cell r="I385">
            <v>66.599999999999994</v>
          </cell>
        </row>
        <row r="386">
          <cell r="A386" t="str">
            <v>Деятельность автобусного транспорта по регулярным внутригородским и пригородным пассажирским перевозкам</v>
          </cell>
          <cell r="B386">
            <v>4</v>
          </cell>
          <cell r="C386">
            <v>0.9</v>
          </cell>
          <cell r="D386">
            <v>1</v>
          </cell>
          <cell r="E386">
            <v>0.4</v>
          </cell>
          <cell r="F386">
            <v>100</v>
          </cell>
          <cell r="G386">
            <v>21.4</v>
          </cell>
          <cell r="H386">
            <v>103.1</v>
          </cell>
          <cell r="I386">
            <v>78.599999999999994</v>
          </cell>
        </row>
        <row r="387">
          <cell r="A387" t="str">
            <v>Деятельность трамвайного транспорта по регулярным внутригородским и пригородным пассажирским перевозкам</v>
          </cell>
          <cell r="B387">
            <v>12.7</v>
          </cell>
          <cell r="C387">
            <v>0</v>
          </cell>
          <cell r="D387">
            <v>3.7</v>
          </cell>
          <cell r="E387">
            <v>3.7</v>
          </cell>
          <cell r="F387">
            <v>100</v>
          </cell>
          <cell r="G387">
            <v>36.200000000000003</v>
          </cell>
          <cell r="H387">
            <v>110.3</v>
          </cell>
          <cell r="I387">
            <v>63.8</v>
          </cell>
        </row>
        <row r="388">
          <cell r="A388" t="str">
            <v>Деятельность прочего сухопутного пассажирского транспорта, не включенная в другие группировки</v>
          </cell>
          <cell r="B388">
            <v>11.1</v>
          </cell>
          <cell r="C388">
            <v>0</v>
          </cell>
          <cell r="D388">
            <v>8.6</v>
          </cell>
          <cell r="E388">
            <v>5.9</v>
          </cell>
          <cell r="F388">
            <v>100</v>
          </cell>
          <cell r="G388">
            <v>23.3</v>
          </cell>
          <cell r="H388">
            <v>102.9</v>
          </cell>
          <cell r="I388">
            <v>76.7</v>
          </cell>
        </row>
        <row r="389">
          <cell r="A389" t="str">
            <v>Перевозки междугородные и специальные сухопутным пассажирским транспортом по расписанию</v>
          </cell>
          <cell r="B389">
            <v>11.1</v>
          </cell>
          <cell r="C389">
            <v>0</v>
          </cell>
          <cell r="D389">
            <v>8.6</v>
          </cell>
          <cell r="E389">
            <v>5.9</v>
          </cell>
          <cell r="F389">
            <v>100</v>
          </cell>
          <cell r="G389">
            <v>23.3</v>
          </cell>
          <cell r="H389">
            <v>102.9</v>
          </cell>
          <cell r="I389">
            <v>76.7</v>
          </cell>
        </row>
        <row r="390">
          <cell r="A390" t="str">
            <v>Перевозки автомобильным (автобусным) пассажирским транспортом в междугородном сообщении по расписанию</v>
          </cell>
          <cell r="B390">
            <v>11.1</v>
          </cell>
          <cell r="C390">
            <v>0</v>
          </cell>
          <cell r="D390">
            <v>8.6</v>
          </cell>
          <cell r="E390">
            <v>5.9</v>
          </cell>
          <cell r="F390">
            <v>100</v>
          </cell>
          <cell r="G390">
            <v>23.3</v>
          </cell>
          <cell r="H390">
            <v>102.9</v>
          </cell>
          <cell r="I390">
            <v>76.7</v>
          </cell>
        </row>
        <row r="391">
          <cell r="A391" t="str">
            <v>Деятельность автомобильного грузового транспорта и услуги по перевозкам</v>
          </cell>
          <cell r="B391">
            <v>12.7</v>
          </cell>
          <cell r="C391">
            <v>12.7</v>
          </cell>
          <cell r="D391">
            <v>0</v>
          </cell>
          <cell r="E391">
            <v>0</v>
          </cell>
          <cell r="F391">
            <v>0</v>
          </cell>
          <cell r="G391">
            <v>61</v>
          </cell>
          <cell r="H391">
            <v>114.5</v>
          </cell>
          <cell r="I391">
            <v>39</v>
          </cell>
        </row>
        <row r="392">
          <cell r="A392" t="str">
            <v>Деятельность автомобильного грузового транспорта</v>
          </cell>
          <cell r="B392">
            <v>12.7</v>
          </cell>
          <cell r="C392">
            <v>12.7</v>
          </cell>
          <cell r="D392">
            <v>0</v>
          </cell>
          <cell r="E392">
            <v>0</v>
          </cell>
          <cell r="F392">
            <v>0</v>
          </cell>
          <cell r="G392">
            <v>61</v>
          </cell>
          <cell r="H392">
            <v>114.5</v>
          </cell>
          <cell r="I392">
            <v>39</v>
          </cell>
        </row>
        <row r="393">
          <cell r="A393" t="str">
            <v>Перевозка грузов неспециализированными автотранспортными средствами</v>
          </cell>
          <cell r="B393">
            <v>23.3</v>
          </cell>
          <cell r="C393">
            <v>23.3</v>
          </cell>
          <cell r="D393">
            <v>0</v>
          </cell>
          <cell r="E393">
            <v>0</v>
          </cell>
          <cell r="F393">
            <v>0</v>
          </cell>
          <cell r="G393">
            <v>47.2</v>
          </cell>
          <cell r="H393">
            <v>130.4</v>
          </cell>
          <cell r="I393">
            <v>52.8</v>
          </cell>
        </row>
        <row r="394">
          <cell r="A394" t="str">
            <v>Деятельность трубопроводного транспорта</v>
          </cell>
          <cell r="B394">
            <v>1.1000000000000001</v>
          </cell>
          <cell r="C394">
            <v>0.8</v>
          </cell>
          <cell r="D394">
            <v>19.3</v>
          </cell>
          <cell r="E394">
            <v>18.5</v>
          </cell>
          <cell r="F394">
            <v>96.5</v>
          </cell>
          <cell r="G394">
            <v>25.2</v>
          </cell>
          <cell r="H394">
            <v>81.599999999999994</v>
          </cell>
          <cell r="I394">
            <v>74.8</v>
          </cell>
        </row>
        <row r="395">
          <cell r="A395" t="str">
            <v>Деятельность трубопроводного транспорта</v>
          </cell>
          <cell r="B395">
            <v>1.1000000000000001</v>
          </cell>
          <cell r="C395">
            <v>0.8</v>
          </cell>
          <cell r="D395">
            <v>19.3</v>
          </cell>
          <cell r="E395">
            <v>18.5</v>
          </cell>
          <cell r="F395">
            <v>96.5</v>
          </cell>
          <cell r="G395">
            <v>25.2</v>
          </cell>
          <cell r="H395">
            <v>81.599999999999994</v>
          </cell>
          <cell r="I395">
            <v>74.8</v>
          </cell>
        </row>
        <row r="396">
          <cell r="A396" t="str">
            <v>Транспортирование по трубопроводам нефти и нефтепродуктов</v>
          </cell>
          <cell r="B396">
            <v>0.3</v>
          </cell>
          <cell r="C396">
            <v>0</v>
          </cell>
          <cell r="D396">
            <v>41.5</v>
          </cell>
          <cell r="E396">
            <v>40.799999999999997</v>
          </cell>
          <cell r="F396">
            <v>98.1</v>
          </cell>
          <cell r="G396">
            <v>6.4</v>
          </cell>
          <cell r="H396">
            <v>58.6</v>
          </cell>
          <cell r="I396">
            <v>93.6</v>
          </cell>
        </row>
        <row r="397">
          <cell r="A397" t="str">
            <v>Транспортирование по трубопроводам нефти</v>
          </cell>
          <cell r="B397">
            <v>0.3</v>
          </cell>
          <cell r="C397">
            <v>0</v>
          </cell>
          <cell r="D397">
            <v>41.5</v>
          </cell>
          <cell r="E397">
            <v>40.799999999999997</v>
          </cell>
          <cell r="F397">
            <v>98.1</v>
          </cell>
          <cell r="G397">
            <v>6.4</v>
          </cell>
          <cell r="H397">
            <v>58.6</v>
          </cell>
          <cell r="I397">
            <v>93.6</v>
          </cell>
        </row>
        <row r="398">
          <cell r="A398" t="str">
            <v>Транспортирование по трубопроводам газа и продуктов его переработки</v>
          </cell>
          <cell r="B398">
            <v>1.5</v>
          </cell>
          <cell r="C398">
            <v>1.2</v>
          </cell>
          <cell r="D398">
            <v>2.8</v>
          </cell>
          <cell r="E398">
            <v>2</v>
          </cell>
          <cell r="F398">
            <v>71</v>
          </cell>
          <cell r="G398">
            <v>28.3</v>
          </cell>
          <cell r="H398">
            <v>98.6</v>
          </cell>
          <cell r="I398">
            <v>71.7</v>
          </cell>
        </row>
        <row r="399">
          <cell r="A399" t="str">
            <v>Транспортирование по трубопроводам газа</v>
          </cell>
          <cell r="B399">
            <v>1.5</v>
          </cell>
          <cell r="C399">
            <v>1.2</v>
          </cell>
          <cell r="D399">
            <v>2.8</v>
          </cell>
          <cell r="E399">
            <v>2</v>
          </cell>
          <cell r="F399">
            <v>71</v>
          </cell>
          <cell r="G399">
            <v>28.3</v>
          </cell>
          <cell r="H399">
            <v>98.6</v>
          </cell>
          <cell r="I399">
            <v>71.7</v>
          </cell>
        </row>
        <row r="400">
          <cell r="A400" t="str">
            <v>Складское хозяйство и вспомогательная транспортная деятельность</v>
          </cell>
          <cell r="B400">
            <v>6.8</v>
          </cell>
          <cell r="C400">
            <v>3.1</v>
          </cell>
          <cell r="D400">
            <v>0.5</v>
          </cell>
          <cell r="E400">
            <v>0.2</v>
          </cell>
          <cell r="F400">
            <v>79.599999999999994</v>
          </cell>
          <cell r="G400">
            <v>62.5</v>
          </cell>
          <cell r="H400">
            <v>106.7</v>
          </cell>
          <cell r="I400">
            <v>37.5</v>
          </cell>
        </row>
        <row r="401">
          <cell r="A401" t="str">
            <v>Деятельность по складированию и хранению</v>
          </cell>
          <cell r="B401">
            <v>3.4</v>
          </cell>
          <cell r="C401">
            <v>3.3</v>
          </cell>
          <cell r="D401">
            <v>0.4</v>
          </cell>
          <cell r="E401">
            <v>0.2</v>
          </cell>
          <cell r="F401">
            <v>83.9</v>
          </cell>
          <cell r="G401">
            <v>52.5</v>
          </cell>
          <cell r="H401">
            <v>103.1</v>
          </cell>
          <cell r="I401">
            <v>47.5</v>
          </cell>
        </row>
        <row r="402">
          <cell r="A402" t="str">
            <v>Деятельность по складированию и хранению</v>
          </cell>
          <cell r="B402">
            <v>3.4</v>
          </cell>
          <cell r="C402">
            <v>3.3</v>
          </cell>
          <cell r="D402">
            <v>0.4</v>
          </cell>
          <cell r="E402">
            <v>0.2</v>
          </cell>
          <cell r="F402">
            <v>83.9</v>
          </cell>
          <cell r="G402">
            <v>52.5</v>
          </cell>
          <cell r="H402">
            <v>103.1</v>
          </cell>
          <cell r="I402">
            <v>47.5</v>
          </cell>
        </row>
        <row r="403">
          <cell r="A403" t="str">
            <v>Хранение и складирование зерна</v>
          </cell>
          <cell r="B403">
            <v>3.5</v>
          </cell>
          <cell r="C403">
            <v>3.4</v>
          </cell>
          <cell r="D403">
            <v>0.4</v>
          </cell>
          <cell r="E403">
            <v>0.2</v>
          </cell>
          <cell r="F403">
            <v>83.8</v>
          </cell>
          <cell r="G403">
            <v>54</v>
          </cell>
          <cell r="H403">
            <v>103.2</v>
          </cell>
          <cell r="I403">
            <v>46</v>
          </cell>
        </row>
        <row r="404">
          <cell r="A404" t="str">
            <v>Хранение и складирование прочих грузов</v>
          </cell>
          <cell r="B404">
            <v>0.3</v>
          </cell>
          <cell r="C404">
            <v>0.2</v>
          </cell>
          <cell r="D404">
            <v>0</v>
          </cell>
          <cell r="E404">
            <v>0</v>
          </cell>
          <cell r="F404">
            <v>100</v>
          </cell>
          <cell r="G404">
            <v>12.5</v>
          </cell>
          <cell r="H404">
            <v>100.2</v>
          </cell>
          <cell r="I404">
            <v>87.5</v>
          </cell>
        </row>
        <row r="405">
          <cell r="A405" t="str">
            <v>Деятельность транспортная вспомогательная</v>
          </cell>
          <cell r="B405">
            <v>9.1999999999999993</v>
          </cell>
          <cell r="C405">
            <v>3</v>
          </cell>
          <cell r="D405">
            <v>0.6</v>
          </cell>
          <cell r="E405">
            <v>0.1</v>
          </cell>
          <cell r="F405">
            <v>74.5</v>
          </cell>
          <cell r="G405">
            <v>69.5</v>
          </cell>
          <cell r="H405">
            <v>109.4</v>
          </cell>
          <cell r="I405">
            <v>30.5</v>
          </cell>
        </row>
        <row r="406">
          <cell r="A406" t="str">
            <v>Деятельность вспомогательная, связанная с сухопутным транспортом</v>
          </cell>
          <cell r="B406">
            <v>14.4</v>
          </cell>
          <cell r="C406">
            <v>1.7</v>
          </cell>
          <cell r="D406">
            <v>0</v>
          </cell>
          <cell r="E406">
            <v>0</v>
          </cell>
          <cell r="F406">
            <v>0</v>
          </cell>
          <cell r="G406">
            <v>76.599999999999994</v>
          </cell>
          <cell r="H406">
            <v>116.9</v>
          </cell>
          <cell r="I406">
            <v>23.4</v>
          </cell>
        </row>
        <row r="407">
          <cell r="A407" t="str">
            <v>Деятельность вспомогательная, связанная с железнодорожным транспортом</v>
          </cell>
          <cell r="B407">
            <v>14.5</v>
          </cell>
          <cell r="C407">
            <v>1.6</v>
          </cell>
          <cell r="D407">
            <v>0</v>
          </cell>
          <cell r="E407">
            <v>0</v>
          </cell>
          <cell r="F407">
            <v>0</v>
          </cell>
          <cell r="G407">
            <v>77</v>
          </cell>
          <cell r="H407">
            <v>117</v>
          </cell>
          <cell r="I407">
            <v>23</v>
          </cell>
        </row>
        <row r="408">
          <cell r="A408" t="str">
            <v>Деятельность железнодорожной инфраструктуры</v>
          </cell>
          <cell r="B408">
            <v>14.4</v>
          </cell>
          <cell r="C408">
            <v>1.3</v>
          </cell>
          <cell r="D408">
            <v>0</v>
          </cell>
          <cell r="E408">
            <v>0</v>
          </cell>
          <cell r="F408">
            <v>0</v>
          </cell>
          <cell r="G408">
            <v>77.900000000000006</v>
          </cell>
          <cell r="H408">
            <v>116.8</v>
          </cell>
          <cell r="I408">
            <v>22.1</v>
          </cell>
        </row>
        <row r="409">
          <cell r="A409" t="str">
            <v>Деятельность вспомогательная, связанная с автомобильным транспортом</v>
          </cell>
          <cell r="B409">
            <v>6.9</v>
          </cell>
          <cell r="C409">
            <v>6.9</v>
          </cell>
          <cell r="D409">
            <v>0</v>
          </cell>
          <cell r="E409">
            <v>0</v>
          </cell>
          <cell r="F409">
            <v>0</v>
          </cell>
          <cell r="G409">
            <v>31.1</v>
          </cell>
          <cell r="H409">
            <v>107.4</v>
          </cell>
          <cell r="I409">
            <v>68.900000000000006</v>
          </cell>
        </row>
        <row r="410">
          <cell r="A410" t="str">
            <v>Деятельность по эксплуатации автомобильных дорог и автомагистралей</v>
          </cell>
          <cell r="B410">
            <v>6.9</v>
          </cell>
          <cell r="C410">
            <v>6.9</v>
          </cell>
          <cell r="D410">
            <v>0</v>
          </cell>
          <cell r="E410">
            <v>0</v>
          </cell>
          <cell r="F410">
            <v>0</v>
          </cell>
          <cell r="G410">
            <v>31.1</v>
          </cell>
          <cell r="H410">
            <v>107.4</v>
          </cell>
          <cell r="I410">
            <v>68.900000000000006</v>
          </cell>
        </row>
        <row r="411">
          <cell r="A411" t="str">
            <v>Деятельность вспомогательная, связанная с воздушным и космическим транспортом</v>
          </cell>
          <cell r="B411">
            <v>3.9</v>
          </cell>
          <cell r="C411">
            <v>3</v>
          </cell>
          <cell r="D411">
            <v>0.7</v>
          </cell>
          <cell r="E411">
            <v>0</v>
          </cell>
          <cell r="F411">
            <v>0</v>
          </cell>
          <cell r="G411">
            <v>67.7</v>
          </cell>
          <cell r="H411">
            <v>103.3</v>
          </cell>
          <cell r="I411">
            <v>32.299999999999997</v>
          </cell>
        </row>
        <row r="412">
          <cell r="A412" t="str">
            <v>Деятельность вспомогательная, связанная с воздушным транспортом</v>
          </cell>
          <cell r="B412">
            <v>3.9</v>
          </cell>
          <cell r="C412">
            <v>3</v>
          </cell>
          <cell r="D412">
            <v>0.7</v>
          </cell>
          <cell r="E412">
            <v>0</v>
          </cell>
          <cell r="F412">
            <v>0</v>
          </cell>
          <cell r="G412">
            <v>67.7</v>
          </cell>
          <cell r="H412">
            <v>103.3</v>
          </cell>
          <cell r="I412">
            <v>32.299999999999997</v>
          </cell>
        </row>
        <row r="413">
          <cell r="A413" t="str">
            <v>Деятельность вспомогательная прочая, связанная с воздушным транспортом</v>
          </cell>
          <cell r="B413">
            <v>3.9</v>
          </cell>
          <cell r="C413">
            <v>3</v>
          </cell>
          <cell r="D413">
            <v>0.7</v>
          </cell>
          <cell r="E413">
            <v>0</v>
          </cell>
          <cell r="F413">
            <v>0</v>
          </cell>
          <cell r="G413">
            <v>67.7</v>
          </cell>
          <cell r="H413">
            <v>103.3</v>
          </cell>
          <cell r="I413">
            <v>32.299999999999997</v>
          </cell>
        </row>
        <row r="414">
          <cell r="A414" t="str">
            <v>Транспортная обработка грузов</v>
          </cell>
          <cell r="B414">
            <v>84.3</v>
          </cell>
          <cell r="C414">
            <v>25.9</v>
          </cell>
          <cell r="D414">
            <v>0</v>
          </cell>
          <cell r="E414">
            <v>0</v>
          </cell>
          <cell r="F414">
            <v>0</v>
          </cell>
          <cell r="G414">
            <v>76.8</v>
          </cell>
          <cell r="H414">
            <v>635.29999999999995</v>
          </cell>
          <cell r="I414">
            <v>23.2</v>
          </cell>
        </row>
        <row r="415">
          <cell r="A415" t="str">
            <v>Деятельность вспомогательная прочая, связанная с перевозками</v>
          </cell>
          <cell r="B415">
            <v>11.3</v>
          </cell>
          <cell r="C415">
            <v>11.3</v>
          </cell>
          <cell r="D415">
            <v>4</v>
          </cell>
          <cell r="E415">
            <v>1.6</v>
          </cell>
          <cell r="F415">
            <v>74.5</v>
          </cell>
          <cell r="G415">
            <v>37.4</v>
          </cell>
          <cell r="H415">
            <v>108.2</v>
          </cell>
          <cell r="I415">
            <v>62.6</v>
          </cell>
        </row>
        <row r="416">
          <cell r="A416" t="str">
            <v>Деятельность почтовой связи и курьерская деятельность</v>
          </cell>
          <cell r="B416">
            <v>4.0999999999999996</v>
          </cell>
          <cell r="C416">
            <v>1.3</v>
          </cell>
          <cell r="D416">
            <v>1.3</v>
          </cell>
          <cell r="E416">
            <v>0</v>
          </cell>
          <cell r="F416">
            <v>88.1</v>
          </cell>
          <cell r="G416">
            <v>34.1</v>
          </cell>
          <cell r="H416">
            <v>103</v>
          </cell>
          <cell r="I416">
            <v>65.900000000000006</v>
          </cell>
        </row>
        <row r="417">
          <cell r="A417" t="str">
            <v>Деятельность почтовой связи общего пользования</v>
          </cell>
          <cell r="B417">
            <v>4.2</v>
          </cell>
          <cell r="C417">
            <v>1.3</v>
          </cell>
          <cell r="D417">
            <v>1.3</v>
          </cell>
          <cell r="E417">
            <v>0.1</v>
          </cell>
          <cell r="F417">
            <v>88.1</v>
          </cell>
          <cell r="G417">
            <v>34.1</v>
          </cell>
          <cell r="H417">
            <v>103</v>
          </cell>
          <cell r="I417">
            <v>65.900000000000006</v>
          </cell>
        </row>
        <row r="418">
          <cell r="A418" t="str">
            <v>Деятельность почтовой связи общего пользования</v>
          </cell>
          <cell r="B418">
            <v>4.2</v>
          </cell>
          <cell r="C418">
            <v>1.3</v>
          </cell>
          <cell r="D418">
            <v>1.3</v>
          </cell>
          <cell r="E418">
            <v>0.1</v>
          </cell>
          <cell r="F418">
            <v>88.1</v>
          </cell>
          <cell r="G418">
            <v>34.1</v>
          </cell>
          <cell r="H418">
            <v>103</v>
          </cell>
          <cell r="I418">
            <v>65.900000000000006</v>
          </cell>
        </row>
        <row r="419">
          <cell r="A419" t="str">
            <v>Деятельность почтовой связи, связанная с пересылкой письменной корреспонденции</v>
          </cell>
          <cell r="B419">
            <v>0</v>
          </cell>
          <cell r="C419">
            <v>0</v>
          </cell>
          <cell r="D419">
            <v>20.7</v>
          </cell>
          <cell r="E419">
            <v>20.7</v>
          </cell>
          <cell r="F419">
            <v>88.1</v>
          </cell>
          <cell r="G419">
            <v>11</v>
          </cell>
          <cell r="H419">
            <v>79.3</v>
          </cell>
          <cell r="I419">
            <v>89</v>
          </cell>
        </row>
        <row r="420">
          <cell r="A420" t="str">
            <v>Деятельность почтовой связи дополнительная</v>
          </cell>
          <cell r="B420">
            <v>4.2</v>
          </cell>
          <cell r="C420">
            <v>1.3</v>
          </cell>
          <cell r="D420">
            <v>1.3</v>
          </cell>
          <cell r="E420">
            <v>0</v>
          </cell>
          <cell r="F420">
            <v>0</v>
          </cell>
          <cell r="G420">
            <v>34.1</v>
          </cell>
          <cell r="H420">
            <v>103.1</v>
          </cell>
          <cell r="I420">
            <v>65.900000000000006</v>
          </cell>
        </row>
        <row r="421">
          <cell r="A421" t="str">
            <v>Деятельность почтовой связи прочая и курьерская деятельность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33.4</v>
          </cell>
          <cell r="H421">
            <v>100</v>
          </cell>
          <cell r="I421">
            <v>66.599999999999994</v>
          </cell>
        </row>
        <row r="422">
          <cell r="A422" t="str">
            <v>Деятельность почтовой связи прочая и курьерская деятельность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33.4</v>
          </cell>
          <cell r="H422">
            <v>100</v>
          </cell>
          <cell r="I422">
            <v>66.599999999999994</v>
          </cell>
        </row>
        <row r="423">
          <cell r="A423" t="str">
            <v>Деятельность специальной почтовой связи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33.4</v>
          </cell>
          <cell r="H423">
            <v>100</v>
          </cell>
          <cell r="I423">
            <v>66.599999999999994</v>
          </cell>
        </row>
        <row r="424">
          <cell r="A424" t="str">
            <v>ДЕЯТЕЛЬНОСТЬ ГОСТИНИЦ И ПРЕДПРИЯТИЙ ОБЩЕСТВЕННОГО ПИТАНИЯ</v>
          </cell>
          <cell r="B424">
            <v>20.399999999999999</v>
          </cell>
          <cell r="C424">
            <v>20.399999999999999</v>
          </cell>
          <cell r="D424">
            <v>0.6</v>
          </cell>
          <cell r="E424">
            <v>0.4</v>
          </cell>
          <cell r="F424">
            <v>96.4</v>
          </cell>
          <cell r="G424">
            <v>58.3</v>
          </cell>
          <cell r="H424">
            <v>124.8</v>
          </cell>
          <cell r="I424">
            <v>41.7</v>
          </cell>
        </row>
        <row r="425">
          <cell r="A425" t="str">
            <v>Деятельность по предоставлению мест для временного проживания</v>
          </cell>
          <cell r="B425">
            <v>0.7</v>
          </cell>
          <cell r="C425">
            <v>0.7</v>
          </cell>
          <cell r="D425">
            <v>1.1000000000000001</v>
          </cell>
          <cell r="E425">
            <v>0.8</v>
          </cell>
          <cell r="F425">
            <v>91.1</v>
          </cell>
          <cell r="G425">
            <v>69</v>
          </cell>
          <cell r="H425">
            <v>99.7</v>
          </cell>
          <cell r="I425">
            <v>31</v>
          </cell>
        </row>
        <row r="426">
          <cell r="A426" t="str">
            <v>Деятельность гостиниц и прочих мест для временного проживания</v>
          </cell>
          <cell r="B426">
            <v>0.7</v>
          </cell>
          <cell r="C426">
            <v>0.7</v>
          </cell>
          <cell r="D426">
            <v>1.1000000000000001</v>
          </cell>
          <cell r="E426">
            <v>0.8</v>
          </cell>
          <cell r="F426">
            <v>91.1</v>
          </cell>
          <cell r="G426">
            <v>69</v>
          </cell>
          <cell r="H426">
            <v>99.7</v>
          </cell>
          <cell r="I426">
            <v>31</v>
          </cell>
        </row>
        <row r="427">
          <cell r="A427" t="str">
            <v>Деятельность гостиниц и прочих мест для временного проживания</v>
          </cell>
          <cell r="B427">
            <v>0.7</v>
          </cell>
          <cell r="C427">
            <v>0.7</v>
          </cell>
          <cell r="D427">
            <v>1.1000000000000001</v>
          </cell>
          <cell r="E427">
            <v>0.8</v>
          </cell>
          <cell r="F427">
            <v>91.1</v>
          </cell>
          <cell r="G427">
            <v>69</v>
          </cell>
          <cell r="H427">
            <v>99.7</v>
          </cell>
          <cell r="I427">
            <v>31</v>
          </cell>
        </row>
        <row r="428">
          <cell r="A428" t="str">
            <v>Деятельность по предоставлению продуктов питания и напитков</v>
          </cell>
          <cell r="B428">
            <v>23</v>
          </cell>
          <cell r="C428">
            <v>23</v>
          </cell>
          <cell r="D428">
            <v>0.5</v>
          </cell>
          <cell r="E428">
            <v>0.3</v>
          </cell>
          <cell r="F428">
            <v>98.9</v>
          </cell>
          <cell r="G428">
            <v>56.6</v>
          </cell>
          <cell r="H428">
            <v>129.30000000000001</v>
          </cell>
          <cell r="I428">
            <v>43.4</v>
          </cell>
        </row>
        <row r="429">
          <cell r="A429" t="str">
            <v>Деятельность ресторанов и услуги по доставке продуктов питания</v>
          </cell>
          <cell r="B429">
            <v>10.9</v>
          </cell>
          <cell r="C429">
            <v>10.9</v>
          </cell>
          <cell r="D429">
            <v>0.8</v>
          </cell>
          <cell r="E429">
            <v>0.8</v>
          </cell>
          <cell r="F429">
            <v>98.9</v>
          </cell>
          <cell r="G429">
            <v>55.2</v>
          </cell>
          <cell r="H429">
            <v>111.3</v>
          </cell>
          <cell r="I429">
            <v>44.8</v>
          </cell>
        </row>
        <row r="430">
          <cell r="A430" t="str">
            <v>Деятельность ресторанов и услуги по доставке продуктов питания</v>
          </cell>
          <cell r="B430">
            <v>10.9</v>
          </cell>
          <cell r="C430">
            <v>10.9</v>
          </cell>
          <cell r="D430">
            <v>0.8</v>
          </cell>
          <cell r="E430">
            <v>0.8</v>
          </cell>
          <cell r="F430">
            <v>98.9</v>
          </cell>
          <cell r="G430">
            <v>55.2</v>
          </cell>
          <cell r="H430">
            <v>111.3</v>
          </cell>
          <cell r="I430">
            <v>44.8</v>
          </cell>
        </row>
        <row r="431">
          <cell r="A431" t="str">
            <v>Деятельность ресторанов и кафе с полным ресторанным обслуживанием, кафетериев, ресторанов быстрого питания и самообслуживания</v>
          </cell>
          <cell r="B431">
            <v>0.7</v>
          </cell>
          <cell r="C431">
            <v>0.7</v>
          </cell>
          <cell r="D431">
            <v>1</v>
          </cell>
          <cell r="E431">
            <v>1</v>
          </cell>
          <cell r="F431">
            <v>98.9</v>
          </cell>
          <cell r="G431">
            <v>50.6</v>
          </cell>
          <cell r="H431">
            <v>99.7</v>
          </cell>
          <cell r="I431">
            <v>49.4</v>
          </cell>
        </row>
        <row r="432">
          <cell r="A432" t="str">
            <v>Деятельность предприятий общественного питания по обслуживанию торжественных мероприятий и прочим видам организации питания</v>
          </cell>
          <cell r="B432">
            <v>28</v>
          </cell>
          <cell r="C432">
            <v>28</v>
          </cell>
          <cell r="D432">
            <v>0.4</v>
          </cell>
          <cell r="E432">
            <v>0</v>
          </cell>
          <cell r="F432">
            <v>100</v>
          </cell>
          <cell r="G432">
            <v>57.2</v>
          </cell>
          <cell r="H432">
            <v>138.30000000000001</v>
          </cell>
          <cell r="I432">
            <v>42.8</v>
          </cell>
        </row>
        <row r="433">
          <cell r="A433" t="str">
            <v>Деятельность предприятий общественного питания по прочим видам организации питания</v>
          </cell>
          <cell r="B433">
            <v>28</v>
          </cell>
          <cell r="C433">
            <v>28</v>
          </cell>
          <cell r="D433">
            <v>0.4</v>
          </cell>
          <cell r="E433">
            <v>0</v>
          </cell>
          <cell r="F433">
            <v>100</v>
          </cell>
          <cell r="G433">
            <v>57.2</v>
          </cell>
          <cell r="H433">
            <v>138.30000000000001</v>
          </cell>
          <cell r="I433">
            <v>42.8</v>
          </cell>
        </row>
        <row r="434">
          <cell r="A434" t="str">
            <v>Деятельность столовых и буфетов при предприятиях и учреждениях</v>
          </cell>
          <cell r="B434">
            <v>28.2</v>
          </cell>
          <cell r="C434">
            <v>28.2</v>
          </cell>
          <cell r="D434">
            <v>0.4</v>
          </cell>
          <cell r="E434">
            <v>0</v>
          </cell>
          <cell r="F434">
            <v>100</v>
          </cell>
          <cell r="G434">
            <v>57.5</v>
          </cell>
          <cell r="H434">
            <v>138.69999999999999</v>
          </cell>
          <cell r="I434">
            <v>42.5</v>
          </cell>
        </row>
        <row r="435">
          <cell r="A435" t="str">
            <v>ДЕЯТЕЛЬНОСТЬ В ОБЛАСТИ ИНФОРМАЦИИ И СВЯЗИ</v>
          </cell>
          <cell r="B435">
            <v>4.5</v>
          </cell>
          <cell r="C435">
            <v>4.3</v>
          </cell>
          <cell r="D435">
            <v>2.9</v>
          </cell>
          <cell r="E435">
            <v>1.5</v>
          </cell>
          <cell r="F435">
            <v>91.6</v>
          </cell>
          <cell r="G435">
            <v>29.7</v>
          </cell>
          <cell r="H435">
            <v>101.7</v>
          </cell>
          <cell r="I435">
            <v>70.3</v>
          </cell>
        </row>
        <row r="436">
          <cell r="A436" t="str">
            <v>Деятельность издательская</v>
          </cell>
          <cell r="B436">
            <v>0.4</v>
          </cell>
          <cell r="C436">
            <v>0.4</v>
          </cell>
          <cell r="D436">
            <v>0.1</v>
          </cell>
          <cell r="E436">
            <v>0.1</v>
          </cell>
          <cell r="F436">
            <v>100</v>
          </cell>
          <cell r="G436">
            <v>61.5</v>
          </cell>
          <cell r="H436">
            <v>100.3</v>
          </cell>
          <cell r="I436">
            <v>38.5</v>
          </cell>
        </row>
        <row r="437">
          <cell r="A437" t="str">
            <v>Издание книг, периодических публикаций и другие виды издательской деятельности</v>
          </cell>
          <cell r="B437">
            <v>0.4</v>
          </cell>
          <cell r="C437">
            <v>0.4</v>
          </cell>
          <cell r="D437">
            <v>0.1</v>
          </cell>
          <cell r="E437">
            <v>0.1</v>
          </cell>
          <cell r="F437">
            <v>100</v>
          </cell>
          <cell r="G437">
            <v>61.5</v>
          </cell>
          <cell r="H437">
            <v>100.3</v>
          </cell>
          <cell r="I437">
            <v>38.5</v>
          </cell>
        </row>
        <row r="438">
          <cell r="A438" t="str">
            <v>Издание газет</v>
          </cell>
          <cell r="B438">
            <v>0</v>
          </cell>
          <cell r="C438">
            <v>0</v>
          </cell>
          <cell r="D438">
            <v>0.1</v>
          </cell>
          <cell r="E438">
            <v>0.1</v>
          </cell>
          <cell r="F438">
            <v>100</v>
          </cell>
          <cell r="G438">
            <v>61.3</v>
          </cell>
          <cell r="H438">
            <v>99.9</v>
          </cell>
          <cell r="I438">
            <v>38.700000000000003</v>
          </cell>
        </row>
        <row r="439">
          <cell r="A439" t="str">
            <v>Виды издательской деятельности прочие</v>
          </cell>
          <cell r="B439">
            <v>100</v>
          </cell>
          <cell r="C439">
            <v>100</v>
          </cell>
          <cell r="D439">
            <v>0</v>
          </cell>
          <cell r="E439">
            <v>0</v>
          </cell>
          <cell r="F439">
            <v>0</v>
          </cell>
          <cell r="G439">
            <v>98.2</v>
          </cell>
          <cell r="H439">
            <v>0</v>
          </cell>
          <cell r="I439">
            <v>1.8</v>
          </cell>
        </row>
        <row r="440">
          <cell r="A440" t="str">
            <v>Деятельность в области телевизионного и радиовещания</v>
          </cell>
          <cell r="B440">
            <v>0.2</v>
          </cell>
          <cell r="C440">
            <v>0.2</v>
          </cell>
          <cell r="D440">
            <v>0</v>
          </cell>
          <cell r="E440">
            <v>0</v>
          </cell>
          <cell r="F440">
            <v>0</v>
          </cell>
          <cell r="G440">
            <v>9.3000000000000007</v>
          </cell>
          <cell r="H440">
            <v>100.2</v>
          </cell>
          <cell r="I440">
            <v>90.7</v>
          </cell>
        </row>
        <row r="441">
          <cell r="A441" t="str">
            <v>Деятельность в области телевизионного вещания</v>
          </cell>
          <cell r="B441">
            <v>0.2</v>
          </cell>
          <cell r="C441">
            <v>0.2</v>
          </cell>
          <cell r="D441">
            <v>0</v>
          </cell>
          <cell r="E441">
            <v>0</v>
          </cell>
          <cell r="F441">
            <v>0</v>
          </cell>
          <cell r="G441">
            <v>9.3000000000000007</v>
          </cell>
          <cell r="H441">
            <v>100.2</v>
          </cell>
          <cell r="I441">
            <v>90.7</v>
          </cell>
        </row>
        <row r="442">
          <cell r="A442" t="str">
            <v>Деятельность в области телевизионного вещания</v>
          </cell>
          <cell r="B442">
            <v>0.2</v>
          </cell>
          <cell r="C442">
            <v>0.2</v>
          </cell>
          <cell r="D442">
            <v>0</v>
          </cell>
          <cell r="E442">
            <v>0</v>
          </cell>
          <cell r="F442">
            <v>0</v>
          </cell>
          <cell r="G442">
            <v>9.3000000000000007</v>
          </cell>
          <cell r="H442">
            <v>100.2</v>
          </cell>
          <cell r="I442">
            <v>90.7</v>
          </cell>
        </row>
        <row r="443">
          <cell r="A443" t="str">
            <v>Деятельность в сфере телекоммуникаций</v>
          </cell>
          <cell r="B443">
            <v>4.5999999999999996</v>
          </cell>
          <cell r="C443">
            <v>4.3</v>
          </cell>
          <cell r="D443">
            <v>2.9</v>
          </cell>
          <cell r="E443">
            <v>1.5</v>
          </cell>
          <cell r="F443">
            <v>91.6</v>
          </cell>
          <cell r="G443">
            <v>29.8</v>
          </cell>
          <cell r="H443">
            <v>101.7</v>
          </cell>
          <cell r="I443">
            <v>70.2</v>
          </cell>
        </row>
        <row r="444">
          <cell r="A444" t="str">
            <v>Деятельность в области связи на базе проводных технологий</v>
          </cell>
          <cell r="B444">
            <v>3.2</v>
          </cell>
          <cell r="C444">
            <v>2.8</v>
          </cell>
          <cell r="D444">
            <v>1.3</v>
          </cell>
          <cell r="E444">
            <v>0.3</v>
          </cell>
          <cell r="F444">
            <v>66.3</v>
          </cell>
          <cell r="G444">
            <v>28.2</v>
          </cell>
          <cell r="H444">
            <v>102</v>
          </cell>
          <cell r="I444">
            <v>71.8</v>
          </cell>
        </row>
        <row r="445">
          <cell r="A445" t="str">
            <v>Деятельность в области связи на базе проводных технологий</v>
          </cell>
          <cell r="B445">
            <v>3.2</v>
          </cell>
          <cell r="C445">
            <v>2.8</v>
          </cell>
          <cell r="D445">
            <v>1.3</v>
          </cell>
          <cell r="E445">
            <v>0.3</v>
          </cell>
          <cell r="F445">
            <v>66.3</v>
          </cell>
          <cell r="G445">
            <v>28.2</v>
          </cell>
          <cell r="H445">
            <v>102</v>
          </cell>
          <cell r="I445">
            <v>71.8</v>
          </cell>
        </row>
        <row r="446">
          <cell r="A446" t="str">
            <v>Деятельность по предоставлению услуг телефонной связи</v>
          </cell>
          <cell r="B446">
            <v>2.9</v>
          </cell>
          <cell r="C446">
            <v>2.4</v>
          </cell>
          <cell r="D446">
            <v>1.5</v>
          </cell>
          <cell r="E446">
            <v>0.3</v>
          </cell>
          <cell r="F446">
            <v>66.8</v>
          </cell>
          <cell r="G446">
            <v>27.8</v>
          </cell>
          <cell r="H446">
            <v>101.4</v>
          </cell>
          <cell r="I446">
            <v>72.2</v>
          </cell>
        </row>
        <row r="447">
          <cell r="A447" t="str">
            <v>Деятельность по предоставлению услуг по передаче данных и услуг доступа к информационно-коммуникационной сети Интернет</v>
          </cell>
          <cell r="B447">
            <v>6.9</v>
          </cell>
          <cell r="C447">
            <v>6.2</v>
          </cell>
          <cell r="D447">
            <v>0.3</v>
          </cell>
          <cell r="E447">
            <v>0.3</v>
          </cell>
          <cell r="F447">
            <v>59</v>
          </cell>
          <cell r="G447">
            <v>41.2</v>
          </cell>
          <cell r="H447">
            <v>107.1</v>
          </cell>
          <cell r="I447">
            <v>58.8</v>
          </cell>
        </row>
        <row r="448">
          <cell r="A448" t="str">
            <v>Деятельность по трансляции телерадиоканалов по сетям кабельного телерадиовещания</v>
          </cell>
          <cell r="B448">
            <v>4.5</v>
          </cell>
          <cell r="C448">
            <v>4.5</v>
          </cell>
          <cell r="D448">
            <v>0</v>
          </cell>
          <cell r="E448">
            <v>0</v>
          </cell>
          <cell r="F448">
            <v>100</v>
          </cell>
          <cell r="G448">
            <v>22.2</v>
          </cell>
          <cell r="H448">
            <v>104.7</v>
          </cell>
          <cell r="I448">
            <v>77.8</v>
          </cell>
        </row>
        <row r="449">
          <cell r="A449" t="str">
            <v>Деятельность в области связи на базе проводных технологий прочая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47.9</v>
          </cell>
          <cell r="H449">
            <v>100</v>
          </cell>
          <cell r="I449">
            <v>52.1</v>
          </cell>
        </row>
        <row r="450">
          <cell r="A450" t="str">
            <v>Деятельность в области связи на базе беспроводных технологий</v>
          </cell>
          <cell r="B450">
            <v>6.1</v>
          </cell>
          <cell r="C450">
            <v>6</v>
          </cell>
          <cell r="D450">
            <v>4.7</v>
          </cell>
          <cell r="E450">
            <v>2.9</v>
          </cell>
          <cell r="F450">
            <v>94.1</v>
          </cell>
          <cell r="G450">
            <v>31.6</v>
          </cell>
          <cell r="H450">
            <v>101.5</v>
          </cell>
          <cell r="I450">
            <v>68.400000000000006</v>
          </cell>
        </row>
        <row r="451">
          <cell r="A451" t="str">
            <v>Деятельность в области связи на базе беспроводных технологий</v>
          </cell>
          <cell r="B451">
            <v>6.1</v>
          </cell>
          <cell r="C451">
            <v>6</v>
          </cell>
          <cell r="D451">
            <v>4.7</v>
          </cell>
          <cell r="E451">
            <v>2.9</v>
          </cell>
          <cell r="F451">
            <v>94.1</v>
          </cell>
          <cell r="G451">
            <v>31.6</v>
          </cell>
          <cell r="H451">
            <v>101.5</v>
          </cell>
          <cell r="I451">
            <v>68.400000000000006</v>
          </cell>
        </row>
        <row r="452">
          <cell r="A452" t="str">
            <v>Деятельность по предоставлению услуг подвижной связи для целей передачи голоса</v>
          </cell>
          <cell r="B452">
            <v>6</v>
          </cell>
          <cell r="C452">
            <v>5.9</v>
          </cell>
          <cell r="D452">
            <v>4.5</v>
          </cell>
          <cell r="E452">
            <v>2.5</v>
          </cell>
          <cell r="F452">
            <v>97.3</v>
          </cell>
          <cell r="G452">
            <v>30.5</v>
          </cell>
          <cell r="H452">
            <v>101.5</v>
          </cell>
          <cell r="I452">
            <v>69.5</v>
          </cell>
        </row>
        <row r="453">
          <cell r="A453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453">
            <v>3.4</v>
          </cell>
          <cell r="C453">
            <v>3.4</v>
          </cell>
          <cell r="D453">
            <v>6</v>
          </cell>
          <cell r="E453">
            <v>0</v>
          </cell>
          <cell r="F453">
            <v>0</v>
          </cell>
          <cell r="G453">
            <v>32.4</v>
          </cell>
          <cell r="H453">
            <v>97.4</v>
          </cell>
          <cell r="I453">
            <v>67.599999999999994</v>
          </cell>
        </row>
        <row r="454">
          <cell r="A454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B454">
            <v>3.4</v>
          </cell>
          <cell r="C454">
            <v>3.4</v>
          </cell>
          <cell r="D454">
            <v>6</v>
          </cell>
          <cell r="E454">
            <v>0</v>
          </cell>
          <cell r="F454">
            <v>0</v>
          </cell>
          <cell r="G454">
            <v>32.4</v>
          </cell>
          <cell r="H454">
            <v>97.4</v>
          </cell>
          <cell r="I454">
            <v>67.599999999999994</v>
          </cell>
        </row>
        <row r="455">
          <cell r="A455" t="str">
            <v>Разработка компьютерного программного обеспечения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68.5</v>
          </cell>
          <cell r="H455">
            <v>100</v>
          </cell>
          <cell r="I455">
            <v>31.5</v>
          </cell>
        </row>
        <row r="456">
          <cell r="A456" t="str">
            <v>Деятельность консультативная и работы в области компьютерных технологий</v>
          </cell>
          <cell r="B456">
            <v>75.599999999999994</v>
          </cell>
          <cell r="C456">
            <v>75.599999999999994</v>
          </cell>
          <cell r="D456">
            <v>0</v>
          </cell>
          <cell r="E456">
            <v>0</v>
          </cell>
          <cell r="F456">
            <v>0</v>
          </cell>
          <cell r="G456">
            <v>85.5</v>
          </cell>
          <cell r="H456">
            <v>410.2</v>
          </cell>
          <cell r="I456">
            <v>14.5</v>
          </cell>
        </row>
        <row r="457">
          <cell r="A457" t="str">
            <v>Деятельность, связанная с использованием вычислительной техники и информационных технологий, прочая</v>
          </cell>
          <cell r="B457">
            <v>0.9</v>
          </cell>
          <cell r="C457">
            <v>0.9</v>
          </cell>
          <cell r="D457">
            <v>6.8</v>
          </cell>
          <cell r="E457">
            <v>0</v>
          </cell>
          <cell r="F457">
            <v>0</v>
          </cell>
          <cell r="G457">
            <v>25</v>
          </cell>
          <cell r="H457">
            <v>94</v>
          </cell>
          <cell r="I457">
            <v>75</v>
          </cell>
        </row>
        <row r="458">
          <cell r="A458" t="str">
            <v>Деятельность в области информационных технологий</v>
          </cell>
          <cell r="B458">
            <v>71.599999999999994</v>
          </cell>
          <cell r="C458">
            <v>40.799999999999997</v>
          </cell>
          <cell r="D458">
            <v>76</v>
          </cell>
          <cell r="E458">
            <v>67.400000000000006</v>
          </cell>
          <cell r="F458">
            <v>100</v>
          </cell>
          <cell r="G458">
            <v>38.299999999999997</v>
          </cell>
          <cell r="H458">
            <v>84.4</v>
          </cell>
          <cell r="I458">
            <v>61.7</v>
          </cell>
        </row>
        <row r="459">
          <cell r="A459" t="str">
            <v>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v>
          </cell>
          <cell r="B459">
            <v>71.599999999999994</v>
          </cell>
          <cell r="C459">
            <v>40.799999999999997</v>
          </cell>
          <cell r="D459">
            <v>76</v>
          </cell>
          <cell r="E459">
            <v>67.400000000000006</v>
          </cell>
          <cell r="F459">
            <v>100</v>
          </cell>
          <cell r="G459">
            <v>38.299999999999997</v>
          </cell>
          <cell r="H459">
            <v>84.4</v>
          </cell>
          <cell r="I459">
            <v>61.7</v>
          </cell>
        </row>
        <row r="460">
          <cell r="A460" t="str">
            <v>Деятельность по обработке данных, предоставление услуг по размещению информации и связанная с этим деятельность</v>
          </cell>
          <cell r="B460">
            <v>71.599999999999994</v>
          </cell>
          <cell r="C460">
            <v>40.799999999999997</v>
          </cell>
          <cell r="D460">
            <v>76</v>
          </cell>
          <cell r="E460">
            <v>67.400000000000006</v>
          </cell>
          <cell r="F460">
            <v>100</v>
          </cell>
          <cell r="G460">
            <v>38.299999999999997</v>
          </cell>
          <cell r="H460">
            <v>84.4</v>
          </cell>
          <cell r="I460">
            <v>61.7</v>
          </cell>
        </row>
        <row r="461">
          <cell r="A461" t="str">
            <v>Деятельность по созданию и использованию баз данных и информационных ресурсов</v>
          </cell>
          <cell r="B461">
            <v>71.599999999999994</v>
          </cell>
          <cell r="C461">
            <v>40.799999999999997</v>
          </cell>
          <cell r="D461">
            <v>76</v>
          </cell>
          <cell r="E461">
            <v>67.400000000000006</v>
          </cell>
          <cell r="F461">
            <v>100</v>
          </cell>
          <cell r="G461">
            <v>38.299999999999997</v>
          </cell>
          <cell r="H461">
            <v>84.4</v>
          </cell>
          <cell r="I461">
            <v>61.7</v>
          </cell>
        </row>
        <row r="462">
          <cell r="A462" t="str">
            <v>ДЕЯТЕЛЬНОСТЬ ФИНАНСОВАЯ И СТРАХОВАЯ</v>
          </cell>
          <cell r="B462">
            <v>11.3</v>
          </cell>
          <cell r="C462">
            <v>4.7</v>
          </cell>
          <cell r="D462">
            <v>11.9</v>
          </cell>
          <cell r="E462">
            <v>4.2</v>
          </cell>
          <cell r="F462">
            <v>82.1</v>
          </cell>
          <cell r="G462">
            <v>64.7</v>
          </cell>
          <cell r="H462">
            <v>99.4</v>
          </cell>
          <cell r="I462">
            <v>35.299999999999997</v>
          </cell>
        </row>
        <row r="463">
          <cell r="A463" t="str">
            <v>Деятельность по предоставлению финансовых услуг, кроме услуг по страхованию и пенсионному обеспечению</v>
          </cell>
          <cell r="B463">
            <v>11.4</v>
          </cell>
          <cell r="C463">
            <v>4.7</v>
          </cell>
          <cell r="D463">
            <v>12</v>
          </cell>
          <cell r="E463">
            <v>4.2</v>
          </cell>
          <cell r="F463">
            <v>82</v>
          </cell>
          <cell r="G463">
            <v>64.900000000000006</v>
          </cell>
          <cell r="H463">
            <v>99.3</v>
          </cell>
          <cell r="I463">
            <v>35.1</v>
          </cell>
        </row>
        <row r="464">
          <cell r="A464" t="str">
            <v>Денежное посредничество</v>
          </cell>
          <cell r="B464">
            <v>11.4</v>
          </cell>
          <cell r="C464">
            <v>4.5999999999999996</v>
          </cell>
          <cell r="D464">
            <v>12</v>
          </cell>
          <cell r="E464">
            <v>4.2</v>
          </cell>
          <cell r="F464">
            <v>82</v>
          </cell>
          <cell r="G464">
            <v>64.900000000000006</v>
          </cell>
          <cell r="H464">
            <v>99.3</v>
          </cell>
          <cell r="I464">
            <v>35.1</v>
          </cell>
        </row>
        <row r="465">
          <cell r="A465" t="str">
            <v>Денежное посредничество прочее</v>
          </cell>
          <cell r="B465">
            <v>11.4</v>
          </cell>
          <cell r="C465">
            <v>4.5999999999999996</v>
          </cell>
          <cell r="D465">
            <v>12</v>
          </cell>
          <cell r="E465">
            <v>4.2</v>
          </cell>
          <cell r="F465">
            <v>82</v>
          </cell>
          <cell r="G465">
            <v>64.900000000000006</v>
          </cell>
          <cell r="H465">
            <v>99.3</v>
          </cell>
          <cell r="I465">
            <v>35.1</v>
          </cell>
        </row>
        <row r="466">
          <cell r="A466" t="str">
            <v>Деятельность по предоставлению прочих финансовых услуг, кроме услуг по страхованию и пенсионному обеспечению</v>
          </cell>
          <cell r="B466">
            <v>22.3</v>
          </cell>
          <cell r="C466">
            <v>22.3</v>
          </cell>
          <cell r="D466">
            <v>20.399999999999999</v>
          </cell>
          <cell r="E466">
            <v>0</v>
          </cell>
          <cell r="F466">
            <v>0</v>
          </cell>
          <cell r="G466">
            <v>78</v>
          </cell>
          <cell r="H466">
            <v>102.4</v>
          </cell>
          <cell r="I466">
            <v>22</v>
          </cell>
        </row>
        <row r="467">
          <cell r="A467" t="str">
            <v>Деятельность по финансовой аренде (лизингу/сублизингу)</v>
          </cell>
          <cell r="B467">
            <v>66.2</v>
          </cell>
          <cell r="C467">
            <v>66.2</v>
          </cell>
          <cell r="D467">
            <v>60.3</v>
          </cell>
          <cell r="E467">
            <v>0</v>
          </cell>
          <cell r="F467">
            <v>0</v>
          </cell>
          <cell r="G467">
            <v>79</v>
          </cell>
          <cell r="H467">
            <v>117.5</v>
          </cell>
          <cell r="I467">
            <v>21</v>
          </cell>
        </row>
        <row r="468">
          <cell r="A468" t="str">
            <v>Деятельность по финансовой аренде (лизингу/сублизингу) в прочих областях, кроме племенных животных</v>
          </cell>
          <cell r="B468">
            <v>0</v>
          </cell>
          <cell r="C468">
            <v>0</v>
          </cell>
          <cell r="D468">
            <v>52.2</v>
          </cell>
          <cell r="E468">
            <v>0</v>
          </cell>
          <cell r="F468">
            <v>0</v>
          </cell>
          <cell r="G468">
            <v>0</v>
          </cell>
          <cell r="H468">
            <v>47.8</v>
          </cell>
          <cell r="I468">
            <v>100</v>
          </cell>
        </row>
        <row r="469">
          <cell r="A469" t="str">
            <v>Предоставление займов и прочих видов кредита</v>
          </cell>
          <cell r="B469">
            <v>19</v>
          </cell>
          <cell r="C469">
            <v>19</v>
          </cell>
          <cell r="D469">
            <v>17.899999999999999</v>
          </cell>
          <cell r="E469">
            <v>0</v>
          </cell>
          <cell r="F469">
            <v>0</v>
          </cell>
          <cell r="G469">
            <v>77.900000000000006</v>
          </cell>
          <cell r="H469">
            <v>101.4</v>
          </cell>
          <cell r="I469">
            <v>22.1</v>
          </cell>
        </row>
        <row r="470">
          <cell r="A470" t="str">
            <v>Деятельность по предоставлению денежных ссуд под залог недвижимого имущества</v>
          </cell>
          <cell r="B470">
            <v>19</v>
          </cell>
          <cell r="C470">
            <v>19</v>
          </cell>
          <cell r="D470">
            <v>17.899999999999999</v>
          </cell>
          <cell r="E470">
            <v>0</v>
          </cell>
          <cell r="F470">
            <v>0</v>
          </cell>
          <cell r="G470">
            <v>77.900000000000006</v>
          </cell>
          <cell r="H470">
            <v>101.4</v>
          </cell>
          <cell r="I470">
            <v>22.1</v>
          </cell>
        </row>
        <row r="471">
          <cell r="A471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B471">
            <v>5.0999999999999996</v>
          </cell>
          <cell r="C471">
            <v>2.9</v>
          </cell>
          <cell r="D471">
            <v>2.1</v>
          </cell>
          <cell r="E471">
            <v>0.9</v>
          </cell>
          <cell r="F471">
            <v>100</v>
          </cell>
          <cell r="G471">
            <v>49.9</v>
          </cell>
          <cell r="H471">
            <v>103.1</v>
          </cell>
          <cell r="I471">
            <v>50.1</v>
          </cell>
        </row>
        <row r="472">
          <cell r="A472" t="str">
            <v>Страхование</v>
          </cell>
          <cell r="B472">
            <v>5.0999999999999996</v>
          </cell>
          <cell r="C472">
            <v>2.9</v>
          </cell>
          <cell r="D472">
            <v>2.1</v>
          </cell>
          <cell r="E472">
            <v>0.9</v>
          </cell>
          <cell r="F472">
            <v>100</v>
          </cell>
          <cell r="G472">
            <v>49.9</v>
          </cell>
          <cell r="H472">
            <v>103.1</v>
          </cell>
          <cell r="I472">
            <v>50.1</v>
          </cell>
        </row>
        <row r="473">
          <cell r="A473" t="str">
            <v>Страхование жизни</v>
          </cell>
          <cell r="B473">
            <v>17.8</v>
          </cell>
          <cell r="C473">
            <v>15.1</v>
          </cell>
          <cell r="D473">
            <v>9.8000000000000007</v>
          </cell>
          <cell r="E473">
            <v>0</v>
          </cell>
          <cell r="F473">
            <v>0</v>
          </cell>
          <cell r="G473">
            <v>22.9</v>
          </cell>
          <cell r="H473">
            <v>109.7</v>
          </cell>
          <cell r="I473">
            <v>77.099999999999994</v>
          </cell>
        </row>
        <row r="474">
          <cell r="A474" t="str">
            <v>Страхование, кроме страхования жизни</v>
          </cell>
          <cell r="B474">
            <v>4</v>
          </cell>
          <cell r="C474">
            <v>1.9</v>
          </cell>
          <cell r="D474">
            <v>1.5</v>
          </cell>
          <cell r="E474">
            <v>0.9</v>
          </cell>
          <cell r="F474">
            <v>100</v>
          </cell>
          <cell r="G474">
            <v>52.2</v>
          </cell>
          <cell r="H474">
            <v>102.6</v>
          </cell>
          <cell r="I474">
            <v>47.8</v>
          </cell>
        </row>
        <row r="475">
          <cell r="A475" t="str">
            <v>Страхование медицинское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10.7</v>
          </cell>
          <cell r="H475">
            <v>100</v>
          </cell>
          <cell r="I475">
            <v>89.3</v>
          </cell>
        </row>
        <row r="476">
          <cell r="A476" t="str">
            <v>Страхование имущества</v>
          </cell>
          <cell r="B476">
            <v>3.1</v>
          </cell>
          <cell r="C476">
            <v>0</v>
          </cell>
          <cell r="D476">
            <v>1.6</v>
          </cell>
          <cell r="E476">
            <v>1.6</v>
          </cell>
          <cell r="F476">
            <v>100</v>
          </cell>
          <cell r="G476">
            <v>58.4</v>
          </cell>
          <cell r="H476">
            <v>101.6</v>
          </cell>
          <cell r="I476">
            <v>41.6</v>
          </cell>
        </row>
        <row r="477">
          <cell r="A477" t="str">
            <v>Страхование гражданской ответственности</v>
          </cell>
          <cell r="B477">
            <v>21.1</v>
          </cell>
          <cell r="C477">
            <v>21.1</v>
          </cell>
          <cell r="D477">
            <v>0</v>
          </cell>
          <cell r="E477">
            <v>0</v>
          </cell>
          <cell r="F477">
            <v>0</v>
          </cell>
          <cell r="G477">
            <v>54.7</v>
          </cell>
          <cell r="H477">
            <v>126.7</v>
          </cell>
          <cell r="I477">
            <v>45.3</v>
          </cell>
        </row>
        <row r="478">
          <cell r="A478" t="str">
            <v>Прочие виды страхования, не включенные в другие группировки</v>
          </cell>
          <cell r="B478">
            <v>1</v>
          </cell>
          <cell r="C478">
            <v>0</v>
          </cell>
          <cell r="D478">
            <v>1.7</v>
          </cell>
          <cell r="E478">
            <v>0</v>
          </cell>
          <cell r="F478">
            <v>0</v>
          </cell>
          <cell r="G478">
            <v>42.1</v>
          </cell>
          <cell r="H478">
            <v>99.4</v>
          </cell>
          <cell r="I478">
            <v>57.9</v>
          </cell>
        </row>
        <row r="479">
          <cell r="A479" t="str">
            <v>Деятельность вспомогательная в сфере финансовых услуг и страхования</v>
          </cell>
          <cell r="B479">
            <v>0</v>
          </cell>
          <cell r="C479">
            <v>0</v>
          </cell>
          <cell r="D479">
            <v>5.3</v>
          </cell>
          <cell r="E479">
            <v>5.3</v>
          </cell>
          <cell r="F479">
            <v>100</v>
          </cell>
          <cell r="G479">
            <v>0</v>
          </cell>
          <cell r="H479">
            <v>94.7</v>
          </cell>
          <cell r="I479">
            <v>100</v>
          </cell>
        </row>
        <row r="480">
          <cell r="A480" t="str">
            <v>Деятельность вспомогательная в сфере финансовых услуг, кроме страхования и пенсионного обеспечения</v>
          </cell>
          <cell r="B480">
            <v>0</v>
          </cell>
          <cell r="C480">
            <v>0</v>
          </cell>
          <cell r="D480">
            <v>5.3</v>
          </cell>
          <cell r="E480">
            <v>5.3</v>
          </cell>
          <cell r="F480">
            <v>100</v>
          </cell>
          <cell r="G480">
            <v>0</v>
          </cell>
          <cell r="H480">
            <v>94.7</v>
          </cell>
          <cell r="I480">
            <v>100</v>
          </cell>
        </row>
        <row r="481">
          <cell r="A481" t="str">
            <v>Управление финансовыми рынками</v>
          </cell>
          <cell r="B481">
            <v>0</v>
          </cell>
          <cell r="C481">
            <v>0</v>
          </cell>
          <cell r="D481">
            <v>5.3</v>
          </cell>
          <cell r="E481">
            <v>5.3</v>
          </cell>
          <cell r="F481">
            <v>100</v>
          </cell>
          <cell r="G481">
            <v>0</v>
          </cell>
          <cell r="H481">
            <v>94.7</v>
          </cell>
          <cell r="I481">
            <v>100</v>
          </cell>
        </row>
        <row r="482">
          <cell r="A482" t="str">
            <v>Деятельность регистраторов по ведению реестра владельцев ценных бумаг</v>
          </cell>
          <cell r="B482">
            <v>0</v>
          </cell>
          <cell r="C482">
            <v>0</v>
          </cell>
          <cell r="D482">
            <v>5.3</v>
          </cell>
          <cell r="E482">
            <v>5.3</v>
          </cell>
          <cell r="F482">
            <v>100</v>
          </cell>
          <cell r="G482">
            <v>0</v>
          </cell>
          <cell r="H482">
            <v>94.7</v>
          </cell>
          <cell r="I482">
            <v>100</v>
          </cell>
        </row>
        <row r="483">
          <cell r="A483" t="str">
            <v>ДЕЯТЕЛЬНОСТЬ ПО ОПЕРАЦИЯМ С НЕДВИЖИМЫМ ИМУЩЕСТВОМ</v>
          </cell>
          <cell r="B483">
            <v>11.2</v>
          </cell>
          <cell r="C483">
            <v>8.1999999999999993</v>
          </cell>
          <cell r="D483">
            <v>22</v>
          </cell>
          <cell r="E483">
            <v>0</v>
          </cell>
          <cell r="F483">
            <v>89.9</v>
          </cell>
          <cell r="G483">
            <v>77.400000000000006</v>
          </cell>
          <cell r="H483">
            <v>87.8</v>
          </cell>
          <cell r="I483">
            <v>22.6</v>
          </cell>
        </row>
        <row r="484">
          <cell r="A484" t="str">
            <v>Операции с недвижимым имуществом</v>
          </cell>
          <cell r="B484">
            <v>11.2</v>
          </cell>
          <cell r="C484">
            <v>8.1999999999999993</v>
          </cell>
          <cell r="D484">
            <v>22</v>
          </cell>
          <cell r="E484">
            <v>0</v>
          </cell>
          <cell r="F484">
            <v>89.9</v>
          </cell>
          <cell r="G484">
            <v>77.400000000000006</v>
          </cell>
          <cell r="H484">
            <v>87.8</v>
          </cell>
          <cell r="I484">
            <v>22.6</v>
          </cell>
        </row>
        <row r="485">
          <cell r="A485" t="str">
            <v>Аренда и управление собственным или арендованным недвижимым имуществом</v>
          </cell>
          <cell r="B485">
            <v>8.1999999999999993</v>
          </cell>
          <cell r="C485">
            <v>8.1</v>
          </cell>
          <cell r="D485">
            <v>22.6</v>
          </cell>
          <cell r="E485">
            <v>0</v>
          </cell>
          <cell r="F485">
            <v>98.1</v>
          </cell>
          <cell r="G485">
            <v>77.2</v>
          </cell>
          <cell r="H485">
            <v>84.3</v>
          </cell>
          <cell r="I485">
            <v>22.8</v>
          </cell>
        </row>
        <row r="486">
          <cell r="A486" t="str">
            <v>Аренда и управление собственным или арендованным недвижимым имуществом</v>
          </cell>
          <cell r="B486">
            <v>8.1999999999999993</v>
          </cell>
          <cell r="C486">
            <v>8.1</v>
          </cell>
          <cell r="D486">
            <v>22.6</v>
          </cell>
          <cell r="E486">
            <v>0</v>
          </cell>
          <cell r="F486">
            <v>98.1</v>
          </cell>
          <cell r="G486">
            <v>77.2</v>
          </cell>
          <cell r="H486">
            <v>84.3</v>
          </cell>
          <cell r="I486">
            <v>22.8</v>
          </cell>
        </row>
        <row r="487">
          <cell r="A487" t="str">
            <v>Аренда и управление собственным или арендованным нежилым недвижимым имуществом</v>
          </cell>
          <cell r="B487">
            <v>8.3000000000000007</v>
          </cell>
          <cell r="C487">
            <v>8.1999999999999993</v>
          </cell>
          <cell r="D487">
            <v>23.1</v>
          </cell>
          <cell r="E487">
            <v>0</v>
          </cell>
          <cell r="F487">
            <v>100</v>
          </cell>
          <cell r="G487">
            <v>77.5</v>
          </cell>
          <cell r="H487">
            <v>83.9</v>
          </cell>
          <cell r="I487">
            <v>22.5</v>
          </cell>
        </row>
        <row r="488">
          <cell r="A488" t="str">
            <v>Операции с недвижимым имуществом за вознаграждение или на договорной основе</v>
          </cell>
          <cell r="B488">
            <v>51</v>
          </cell>
          <cell r="C488">
            <v>10.199999999999999</v>
          </cell>
          <cell r="D488">
            <v>4</v>
          </cell>
          <cell r="E488">
            <v>0.1</v>
          </cell>
          <cell r="F488">
            <v>62.7</v>
          </cell>
          <cell r="G488">
            <v>79.900000000000006</v>
          </cell>
          <cell r="H488">
            <v>195.9</v>
          </cell>
          <cell r="I488">
            <v>20.100000000000001</v>
          </cell>
        </row>
        <row r="489">
          <cell r="A489" t="str">
            <v>Деятельность агентств недвижимости за вознаграждение или на договорной основе</v>
          </cell>
          <cell r="B489">
            <v>76.099999999999994</v>
          </cell>
          <cell r="C489">
            <v>11.6</v>
          </cell>
          <cell r="D489">
            <v>0</v>
          </cell>
          <cell r="E489">
            <v>0</v>
          </cell>
          <cell r="F489">
            <v>0</v>
          </cell>
          <cell r="G489">
            <v>87.7</v>
          </cell>
          <cell r="H489">
            <v>418.1</v>
          </cell>
          <cell r="I489">
            <v>12.3</v>
          </cell>
        </row>
        <row r="490">
          <cell r="A490" t="str">
            <v>Предоставление посреднических услуг при купле-продаже недвижимого имущества за вознаграждение или на договорной основе</v>
          </cell>
          <cell r="B490">
            <v>76.099999999999994</v>
          </cell>
          <cell r="C490">
            <v>11.6</v>
          </cell>
          <cell r="D490">
            <v>0</v>
          </cell>
          <cell r="E490">
            <v>0</v>
          </cell>
          <cell r="F490">
            <v>0</v>
          </cell>
          <cell r="G490">
            <v>87.7</v>
          </cell>
          <cell r="H490">
            <v>418.1</v>
          </cell>
          <cell r="I490">
            <v>12.3</v>
          </cell>
        </row>
        <row r="491">
          <cell r="A491" t="str">
            <v>Предоставление посреднических услуг при купле-продаже нежилого недвижимого имущества за вознаграждение или на договорной основе</v>
          </cell>
          <cell r="B491">
            <v>76.099999999999994</v>
          </cell>
          <cell r="C491">
            <v>11.6</v>
          </cell>
          <cell r="D491">
            <v>0</v>
          </cell>
          <cell r="E491">
            <v>0</v>
          </cell>
          <cell r="F491">
            <v>0</v>
          </cell>
          <cell r="G491">
            <v>87.7</v>
          </cell>
          <cell r="H491">
            <v>418.1</v>
          </cell>
          <cell r="I491">
            <v>12.3</v>
          </cell>
        </row>
        <row r="492">
          <cell r="A492" t="str">
            <v>Управление недвижимым имуществом за вознаграждение или на договорной основе</v>
          </cell>
          <cell r="B492">
            <v>10.4</v>
          </cell>
          <cell r="C492">
            <v>7.8</v>
          </cell>
          <cell r="D492">
            <v>5.6</v>
          </cell>
          <cell r="E492">
            <v>0.2</v>
          </cell>
          <cell r="F492">
            <v>62.7</v>
          </cell>
          <cell r="G492">
            <v>67.099999999999994</v>
          </cell>
          <cell r="H492">
            <v>105.3</v>
          </cell>
          <cell r="I492">
            <v>32.9</v>
          </cell>
        </row>
        <row r="493">
          <cell r="A493" t="str">
            <v>Управление эксплуатацией жилого фонда за вознаграждение или на договорной основе</v>
          </cell>
          <cell r="B493">
            <v>5.3</v>
          </cell>
          <cell r="C493">
            <v>5.3</v>
          </cell>
          <cell r="D493">
            <v>9.4</v>
          </cell>
          <cell r="E493">
            <v>0</v>
          </cell>
          <cell r="F493">
            <v>0</v>
          </cell>
          <cell r="G493">
            <v>58.1</v>
          </cell>
          <cell r="H493">
            <v>95.7</v>
          </cell>
          <cell r="I493">
            <v>41.9</v>
          </cell>
        </row>
        <row r="494">
          <cell r="A494" t="str">
            <v>Управление эксплуатацией нежилого фонда за вознаграждение или на договорной основе</v>
          </cell>
          <cell r="B494">
            <v>17.3</v>
          </cell>
          <cell r="C494">
            <v>12.8</v>
          </cell>
          <cell r="D494">
            <v>2</v>
          </cell>
          <cell r="E494">
            <v>0.4</v>
          </cell>
          <cell r="F494">
            <v>62.7</v>
          </cell>
          <cell r="G494">
            <v>80</v>
          </cell>
          <cell r="H494">
            <v>118.5</v>
          </cell>
          <cell r="I494">
            <v>20</v>
          </cell>
        </row>
        <row r="495">
          <cell r="A495" t="str">
            <v>ДЕЯТЕЛЬНОСТЬ ПРОФЕССИОНАЛЬНАЯ, НАУЧНАЯ И ТЕХНИЧЕСКАЯ</v>
          </cell>
          <cell r="B495">
            <v>11.6</v>
          </cell>
          <cell r="C495">
            <v>6</v>
          </cell>
          <cell r="D495">
            <v>1</v>
          </cell>
          <cell r="E495">
            <v>0.1</v>
          </cell>
          <cell r="F495">
            <v>98.3</v>
          </cell>
          <cell r="G495">
            <v>33.799999999999997</v>
          </cell>
          <cell r="H495">
            <v>112</v>
          </cell>
          <cell r="I495">
            <v>66.2</v>
          </cell>
        </row>
        <row r="496">
          <cell r="A496" t="str">
            <v>Деятельность в области права и бухгалтерского учета</v>
          </cell>
          <cell r="B496">
            <v>30.7</v>
          </cell>
          <cell r="C496">
            <v>25.7</v>
          </cell>
          <cell r="D496">
            <v>26.1</v>
          </cell>
          <cell r="E496">
            <v>0</v>
          </cell>
          <cell r="F496">
            <v>0</v>
          </cell>
          <cell r="G496">
            <v>32.200000000000003</v>
          </cell>
          <cell r="H496">
            <v>106.6</v>
          </cell>
          <cell r="I496">
            <v>67.8</v>
          </cell>
        </row>
        <row r="497">
          <cell r="A497" t="str">
            <v>Деятельность в области права</v>
          </cell>
          <cell r="B497">
            <v>63.1</v>
          </cell>
          <cell r="C497">
            <v>63.1</v>
          </cell>
          <cell r="D497">
            <v>62</v>
          </cell>
          <cell r="E497">
            <v>0</v>
          </cell>
          <cell r="F497">
            <v>0</v>
          </cell>
          <cell r="G497">
            <v>54</v>
          </cell>
          <cell r="H497">
            <v>103</v>
          </cell>
          <cell r="I497">
            <v>46</v>
          </cell>
        </row>
        <row r="498">
          <cell r="A498" t="str">
            <v>Деятельность в области права</v>
          </cell>
          <cell r="B498">
            <v>63.1</v>
          </cell>
          <cell r="C498">
            <v>63.1</v>
          </cell>
          <cell r="D498">
            <v>62</v>
          </cell>
          <cell r="E498">
            <v>0</v>
          </cell>
          <cell r="F498">
            <v>0</v>
          </cell>
          <cell r="G498">
            <v>54</v>
          </cell>
          <cell r="H498">
            <v>103</v>
          </cell>
          <cell r="I498">
            <v>46</v>
          </cell>
        </row>
        <row r="499">
          <cell r="A499" t="str">
            <v>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B499">
            <v>8.5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17.3</v>
          </cell>
          <cell r="H499">
            <v>109.2</v>
          </cell>
          <cell r="I499">
            <v>82.7</v>
          </cell>
        </row>
        <row r="500">
          <cell r="A500" t="str">
            <v>Деятельность по оказанию услуг в области бухгалтерского учета, по проведению финансового аудита, по налоговому консультированию</v>
          </cell>
          <cell r="B500">
            <v>8.5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17.3</v>
          </cell>
          <cell r="H500">
            <v>109.2</v>
          </cell>
          <cell r="I500">
            <v>82.7</v>
          </cell>
        </row>
        <row r="501">
          <cell r="A501" t="str">
            <v>Деятельность по оказанию услуг в области бухгалтерского учета</v>
          </cell>
          <cell r="B501">
            <v>8.5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17.3</v>
          </cell>
          <cell r="H501">
            <v>109.2</v>
          </cell>
          <cell r="I501">
            <v>82.7</v>
          </cell>
        </row>
        <row r="502">
          <cell r="A502" t="str">
            <v>Деятельность головных офисов; консультирование по вопросам управления</v>
          </cell>
          <cell r="B502">
            <v>36.5</v>
          </cell>
          <cell r="C502">
            <v>12.1</v>
          </cell>
          <cell r="D502">
            <v>4.4000000000000004</v>
          </cell>
          <cell r="E502">
            <v>0</v>
          </cell>
          <cell r="F502">
            <v>0</v>
          </cell>
          <cell r="G502">
            <v>35.9</v>
          </cell>
          <cell r="H502">
            <v>150.5</v>
          </cell>
          <cell r="I502">
            <v>64.099999999999994</v>
          </cell>
        </row>
        <row r="503">
          <cell r="A503" t="str">
            <v>Консультирование по вопросам управления</v>
          </cell>
          <cell r="B503">
            <v>36.5</v>
          </cell>
          <cell r="C503">
            <v>12.1</v>
          </cell>
          <cell r="D503">
            <v>4.4000000000000004</v>
          </cell>
          <cell r="E503">
            <v>0</v>
          </cell>
          <cell r="F503">
            <v>0</v>
          </cell>
          <cell r="G503">
            <v>35.9</v>
          </cell>
          <cell r="H503">
            <v>150.5</v>
          </cell>
          <cell r="I503">
            <v>64.099999999999994</v>
          </cell>
        </row>
        <row r="504">
          <cell r="A504" t="str">
            <v>Консультирование по вопросам коммерческой деятельности и управления</v>
          </cell>
          <cell r="B504">
            <v>36.5</v>
          </cell>
          <cell r="C504">
            <v>12.1</v>
          </cell>
          <cell r="D504">
            <v>4.4000000000000004</v>
          </cell>
          <cell r="E504">
            <v>0</v>
          </cell>
          <cell r="F504">
            <v>0</v>
          </cell>
          <cell r="G504">
            <v>35.9</v>
          </cell>
          <cell r="H504">
            <v>150.5</v>
          </cell>
          <cell r="I504">
            <v>64.099999999999994</v>
          </cell>
        </row>
        <row r="505">
          <cell r="A505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B505">
            <v>30.8</v>
          </cell>
          <cell r="C505">
            <v>20.5</v>
          </cell>
          <cell r="D505">
            <v>3.8</v>
          </cell>
          <cell r="E505">
            <v>0.5</v>
          </cell>
          <cell r="F505">
            <v>100</v>
          </cell>
          <cell r="G505">
            <v>33.700000000000003</v>
          </cell>
          <cell r="H505">
            <v>139</v>
          </cell>
          <cell r="I505">
            <v>66.3</v>
          </cell>
        </row>
        <row r="506">
          <cell r="A506" t="str">
            <v>Деятельность в области архитектуры, инженерных изысканий и предоставление технических консультаций в этих областях</v>
          </cell>
          <cell r="B506">
            <v>33</v>
          </cell>
          <cell r="C506">
            <v>24.8</v>
          </cell>
          <cell r="D506">
            <v>1.8</v>
          </cell>
          <cell r="E506">
            <v>0.7</v>
          </cell>
          <cell r="F506">
            <v>100</v>
          </cell>
          <cell r="G506">
            <v>35.4</v>
          </cell>
          <cell r="H506">
            <v>146.69999999999999</v>
          </cell>
          <cell r="I506">
            <v>64.599999999999994</v>
          </cell>
        </row>
        <row r="507">
          <cell r="A507" t="str">
            <v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v>
          </cell>
          <cell r="B507">
            <v>33</v>
          </cell>
          <cell r="C507">
            <v>24.8</v>
          </cell>
          <cell r="D507">
            <v>1.8</v>
          </cell>
          <cell r="E507">
            <v>0.7</v>
          </cell>
          <cell r="F507">
            <v>100</v>
          </cell>
          <cell r="G507">
            <v>35.4</v>
          </cell>
          <cell r="H507">
            <v>146.69999999999999</v>
          </cell>
          <cell r="I507">
            <v>64.599999999999994</v>
          </cell>
        </row>
        <row r="508">
          <cell r="A508" t="str">
            <v>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100</v>
          </cell>
          <cell r="I508">
            <v>100</v>
          </cell>
        </row>
        <row r="509">
          <cell r="A509" t="str">
            <v>Деятельность геодезическая и картографическая</v>
          </cell>
          <cell r="B509">
            <v>33.4</v>
          </cell>
          <cell r="C509">
            <v>25.1</v>
          </cell>
          <cell r="D509">
            <v>1.8</v>
          </cell>
          <cell r="E509">
            <v>0.7</v>
          </cell>
          <cell r="F509">
            <v>100</v>
          </cell>
          <cell r="G509">
            <v>35.799999999999997</v>
          </cell>
          <cell r="H509">
            <v>147.6</v>
          </cell>
          <cell r="I509">
            <v>64.2</v>
          </cell>
        </row>
        <row r="510">
          <cell r="A510" t="str">
            <v>Деятельность топографо-геодезическая</v>
          </cell>
          <cell r="B510">
            <v>0</v>
          </cell>
          <cell r="C510">
            <v>0</v>
          </cell>
          <cell r="D510">
            <v>0.4</v>
          </cell>
          <cell r="E510">
            <v>0</v>
          </cell>
          <cell r="F510">
            <v>0</v>
          </cell>
          <cell r="G510">
            <v>15.8</v>
          </cell>
          <cell r="H510">
            <v>99.6</v>
          </cell>
          <cell r="I510">
            <v>84.2</v>
          </cell>
        </row>
        <row r="511">
          <cell r="A511" t="str">
            <v>Инженерные изыскания в строительстве</v>
          </cell>
          <cell r="B511">
            <v>39.6</v>
          </cell>
          <cell r="C511">
            <v>29.7</v>
          </cell>
          <cell r="D511">
            <v>2.2000000000000002</v>
          </cell>
          <cell r="E511">
            <v>0.9</v>
          </cell>
          <cell r="F511">
            <v>100</v>
          </cell>
          <cell r="G511">
            <v>39.5</v>
          </cell>
          <cell r="H511">
            <v>162</v>
          </cell>
          <cell r="I511">
            <v>60.5</v>
          </cell>
        </row>
        <row r="512">
          <cell r="A512" t="str">
            <v>Технические испытания, исследования, анализ и сертификация</v>
          </cell>
          <cell r="B512">
            <v>20.100000000000001</v>
          </cell>
          <cell r="C512">
            <v>0</v>
          </cell>
          <cell r="D512">
            <v>11</v>
          </cell>
          <cell r="E512">
            <v>0</v>
          </cell>
          <cell r="F512">
            <v>0</v>
          </cell>
          <cell r="G512">
            <v>25.8</v>
          </cell>
          <cell r="H512">
            <v>111.4</v>
          </cell>
          <cell r="I512">
            <v>74.2</v>
          </cell>
        </row>
        <row r="513">
          <cell r="A513" t="str">
            <v>Технические испытания, исследования, анализ и сертификация</v>
          </cell>
          <cell r="B513">
            <v>20.100000000000001</v>
          </cell>
          <cell r="C513">
            <v>0</v>
          </cell>
          <cell r="D513">
            <v>11</v>
          </cell>
          <cell r="E513">
            <v>0</v>
          </cell>
          <cell r="F513">
            <v>0</v>
          </cell>
          <cell r="G513">
            <v>25.8</v>
          </cell>
          <cell r="H513">
            <v>111.4</v>
          </cell>
          <cell r="I513">
            <v>74.2</v>
          </cell>
        </row>
        <row r="514">
          <cell r="A514" t="str">
            <v>Деятельность по техническому контролю, испытаниям и анализу прочая</v>
          </cell>
          <cell r="B514">
            <v>19.600000000000001</v>
          </cell>
          <cell r="C514">
            <v>0</v>
          </cell>
          <cell r="D514">
            <v>11</v>
          </cell>
          <cell r="E514">
            <v>0</v>
          </cell>
          <cell r="F514">
            <v>0</v>
          </cell>
          <cell r="G514">
            <v>26</v>
          </cell>
          <cell r="H514">
            <v>110.7</v>
          </cell>
          <cell r="I514">
            <v>74</v>
          </cell>
        </row>
        <row r="515">
          <cell r="A515" t="str">
            <v>Научные исследования и разработки</v>
          </cell>
          <cell r="B515">
            <v>2.7</v>
          </cell>
          <cell r="C515">
            <v>2.7</v>
          </cell>
          <cell r="D515">
            <v>0.1</v>
          </cell>
          <cell r="E515">
            <v>0.1</v>
          </cell>
          <cell r="F515">
            <v>100</v>
          </cell>
          <cell r="G515">
            <v>32.799999999999997</v>
          </cell>
          <cell r="H515">
            <v>102.6</v>
          </cell>
          <cell r="I515">
            <v>67.2</v>
          </cell>
        </row>
        <row r="516">
          <cell r="A516" t="str">
            <v>Научные исследования и разработки в области естественных и технических наук</v>
          </cell>
          <cell r="B516">
            <v>2.7</v>
          </cell>
          <cell r="C516">
            <v>2.7</v>
          </cell>
          <cell r="D516">
            <v>0.1</v>
          </cell>
          <cell r="E516">
            <v>0.1</v>
          </cell>
          <cell r="F516">
            <v>100</v>
          </cell>
          <cell r="G516">
            <v>32.799999999999997</v>
          </cell>
          <cell r="H516">
            <v>102.6</v>
          </cell>
          <cell r="I516">
            <v>67.2</v>
          </cell>
        </row>
        <row r="517">
          <cell r="A517" t="str">
            <v>Научные исследования и разработки в области естественных и технических наук прочие</v>
          </cell>
          <cell r="B517">
            <v>2.7</v>
          </cell>
          <cell r="C517">
            <v>2.7</v>
          </cell>
          <cell r="D517">
            <v>0.1</v>
          </cell>
          <cell r="E517">
            <v>0.1</v>
          </cell>
          <cell r="F517">
            <v>100</v>
          </cell>
          <cell r="G517">
            <v>32.799999999999997</v>
          </cell>
          <cell r="H517">
            <v>102.6</v>
          </cell>
          <cell r="I517">
            <v>67.2</v>
          </cell>
        </row>
        <row r="518">
          <cell r="A518" t="str">
            <v>Деятельность рекламная и исследование конъюнктуры рынка</v>
          </cell>
          <cell r="B518">
            <v>28.2</v>
          </cell>
          <cell r="C518">
            <v>28.2</v>
          </cell>
          <cell r="D518">
            <v>1.3</v>
          </cell>
          <cell r="E518">
            <v>0.8</v>
          </cell>
          <cell r="F518">
            <v>79.8</v>
          </cell>
          <cell r="G518">
            <v>50.3</v>
          </cell>
          <cell r="H518">
            <v>137.5</v>
          </cell>
          <cell r="I518">
            <v>49.7</v>
          </cell>
        </row>
        <row r="519">
          <cell r="A519" t="str">
            <v>Деятельность рекламная</v>
          </cell>
          <cell r="B519">
            <v>1.8</v>
          </cell>
          <cell r="C519">
            <v>1.8</v>
          </cell>
          <cell r="D519">
            <v>3.3</v>
          </cell>
          <cell r="E519">
            <v>3.3</v>
          </cell>
          <cell r="F519">
            <v>69.3</v>
          </cell>
          <cell r="G519">
            <v>40.6</v>
          </cell>
          <cell r="H519">
            <v>98.5</v>
          </cell>
          <cell r="I519">
            <v>59.4</v>
          </cell>
        </row>
        <row r="520">
          <cell r="A520" t="str">
            <v>Деятельность рекламных агентств</v>
          </cell>
          <cell r="B520">
            <v>1.8</v>
          </cell>
          <cell r="C520">
            <v>1.8</v>
          </cell>
          <cell r="D520">
            <v>3.3</v>
          </cell>
          <cell r="E520">
            <v>3.3</v>
          </cell>
          <cell r="F520">
            <v>69.3</v>
          </cell>
          <cell r="G520">
            <v>40.6</v>
          </cell>
          <cell r="H520">
            <v>98.5</v>
          </cell>
          <cell r="I520">
            <v>59.4</v>
          </cell>
        </row>
        <row r="521">
          <cell r="A521" t="str">
            <v>Исследование конъюнктуры рынка и изучение общественного мнения</v>
          </cell>
          <cell r="B521">
            <v>31.6</v>
          </cell>
          <cell r="C521">
            <v>31.6</v>
          </cell>
          <cell r="D521">
            <v>0.9</v>
          </cell>
          <cell r="E521">
            <v>0.3</v>
          </cell>
          <cell r="F521">
            <v>100</v>
          </cell>
          <cell r="G521">
            <v>51.5</v>
          </cell>
          <cell r="H521">
            <v>144.9</v>
          </cell>
          <cell r="I521">
            <v>48.5</v>
          </cell>
        </row>
        <row r="522">
          <cell r="A522" t="str">
            <v>Исследование конъюнктуры рынка и изучение общественного мнения</v>
          </cell>
          <cell r="B522">
            <v>31.6</v>
          </cell>
          <cell r="C522">
            <v>31.6</v>
          </cell>
          <cell r="D522">
            <v>0.9</v>
          </cell>
          <cell r="E522">
            <v>0.3</v>
          </cell>
          <cell r="F522">
            <v>100</v>
          </cell>
          <cell r="G522">
            <v>51.5</v>
          </cell>
          <cell r="H522">
            <v>144.9</v>
          </cell>
          <cell r="I522">
            <v>48.5</v>
          </cell>
        </row>
        <row r="523">
          <cell r="A523" t="str">
            <v>Исследование конъюнктуры рынка</v>
          </cell>
          <cell r="B523">
            <v>31.6</v>
          </cell>
          <cell r="C523">
            <v>31.6</v>
          </cell>
          <cell r="D523">
            <v>0.9</v>
          </cell>
          <cell r="E523">
            <v>0.3</v>
          </cell>
          <cell r="F523">
            <v>100</v>
          </cell>
          <cell r="G523">
            <v>51.5</v>
          </cell>
          <cell r="H523">
            <v>144.9</v>
          </cell>
          <cell r="I523">
            <v>48.5</v>
          </cell>
        </row>
        <row r="524">
          <cell r="A524" t="str">
            <v>ДЕЯТЕЛЬНОСТЬ АДМИНИСТРАТИВНАЯ И СОПУТСТВУЮЩИЕ ДОПОЛНИТЕЛЬНЫЕ УСЛУГИ</v>
          </cell>
          <cell r="B524">
            <v>12.6</v>
          </cell>
          <cell r="C524">
            <v>11.3</v>
          </cell>
          <cell r="D524">
            <v>1.4</v>
          </cell>
          <cell r="E524">
            <v>0</v>
          </cell>
          <cell r="F524">
            <v>85.7</v>
          </cell>
          <cell r="G524">
            <v>37.299999999999997</v>
          </cell>
          <cell r="H524">
            <v>112.7</v>
          </cell>
          <cell r="I524">
            <v>62.7</v>
          </cell>
        </row>
        <row r="525">
          <cell r="A525" t="str">
            <v>Аренда и лизинг</v>
          </cell>
          <cell r="B525">
            <v>1.1000000000000001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30.6</v>
          </cell>
          <cell r="H525">
            <v>101.1</v>
          </cell>
          <cell r="I525">
            <v>69.400000000000006</v>
          </cell>
        </row>
        <row r="526">
          <cell r="A526" t="str">
            <v>Аренда и лизинг прочих машин и оборудования и материальных средств</v>
          </cell>
          <cell r="B526">
            <v>1.1000000000000001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30.6</v>
          </cell>
          <cell r="H526">
            <v>101.1</v>
          </cell>
          <cell r="I526">
            <v>69.400000000000006</v>
          </cell>
        </row>
        <row r="527">
          <cell r="A527" t="str">
            <v>Аренда и лизинг прочих видов транспорта, оборудования и материальных средств, не включенных в другие группировки</v>
          </cell>
          <cell r="B527">
            <v>1.1000000000000001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30.6</v>
          </cell>
          <cell r="H527">
            <v>101.1</v>
          </cell>
          <cell r="I527">
            <v>69.400000000000006</v>
          </cell>
        </row>
        <row r="528">
          <cell r="A528" t="str">
            <v>Деятельность по обеспечению безопасности и проведению расследований</v>
          </cell>
          <cell r="B528">
            <v>22</v>
          </cell>
          <cell r="C528">
            <v>17.100000000000001</v>
          </cell>
          <cell r="D528">
            <v>18.600000000000001</v>
          </cell>
          <cell r="E528">
            <v>0</v>
          </cell>
          <cell r="F528">
            <v>85.7</v>
          </cell>
          <cell r="G528">
            <v>28.8</v>
          </cell>
          <cell r="H528">
            <v>104.4</v>
          </cell>
          <cell r="I528">
            <v>71.2</v>
          </cell>
        </row>
        <row r="529">
          <cell r="A529" t="str">
            <v>Деятельность частных охранных служб</v>
          </cell>
          <cell r="B529">
            <v>22</v>
          </cell>
          <cell r="C529">
            <v>17.100000000000001</v>
          </cell>
          <cell r="D529">
            <v>18.600000000000001</v>
          </cell>
          <cell r="E529">
            <v>0</v>
          </cell>
          <cell r="F529">
            <v>85.7</v>
          </cell>
          <cell r="G529">
            <v>28.8</v>
          </cell>
          <cell r="H529">
            <v>104.4</v>
          </cell>
          <cell r="I529">
            <v>71.2</v>
          </cell>
        </row>
        <row r="530">
          <cell r="A530" t="str">
            <v>Деятельность частных охранных служб</v>
          </cell>
          <cell r="B530">
            <v>22</v>
          </cell>
          <cell r="C530">
            <v>17.100000000000001</v>
          </cell>
          <cell r="D530">
            <v>18.600000000000001</v>
          </cell>
          <cell r="E530">
            <v>0</v>
          </cell>
          <cell r="F530">
            <v>85.7</v>
          </cell>
          <cell r="G530">
            <v>28.8</v>
          </cell>
          <cell r="H530">
            <v>104.4</v>
          </cell>
          <cell r="I530">
            <v>71.2</v>
          </cell>
        </row>
        <row r="531">
          <cell r="A531" t="str">
            <v>Деятельность по обслуживанию зданий и территорий</v>
          </cell>
          <cell r="B531">
            <v>90.9</v>
          </cell>
          <cell r="C531">
            <v>90.9</v>
          </cell>
          <cell r="D531">
            <v>0</v>
          </cell>
          <cell r="E531">
            <v>0</v>
          </cell>
          <cell r="F531">
            <v>0</v>
          </cell>
          <cell r="G531">
            <v>92</v>
          </cell>
          <cell r="H531">
            <v>1103.2</v>
          </cell>
          <cell r="I531">
            <v>8</v>
          </cell>
        </row>
        <row r="532">
          <cell r="A532" t="str">
            <v>Деятельность по чистке и уборке</v>
          </cell>
          <cell r="B532">
            <v>90.9</v>
          </cell>
          <cell r="C532">
            <v>90.9</v>
          </cell>
          <cell r="D532">
            <v>0</v>
          </cell>
          <cell r="E532">
            <v>0</v>
          </cell>
          <cell r="F532">
            <v>0</v>
          </cell>
          <cell r="G532">
            <v>92</v>
          </cell>
          <cell r="H532">
            <v>1103.2</v>
          </cell>
          <cell r="I532">
            <v>8</v>
          </cell>
        </row>
        <row r="533">
          <cell r="A533" t="str">
            <v>Деятельность по чистке и уборке жилых зданий и нежилых помещений прочая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11.3</v>
          </cell>
          <cell r="H533">
            <v>100</v>
          </cell>
          <cell r="I533">
            <v>88.7</v>
          </cell>
        </row>
        <row r="534">
          <cell r="A534" t="str">
            <v>Деятельность по чистке и уборке прочая</v>
          </cell>
          <cell r="B534">
            <v>98.8</v>
          </cell>
          <cell r="C534">
            <v>98.8</v>
          </cell>
          <cell r="D534">
            <v>0</v>
          </cell>
          <cell r="E534">
            <v>0</v>
          </cell>
          <cell r="F534">
            <v>0</v>
          </cell>
          <cell r="G534">
            <v>98.9</v>
          </cell>
          <cell r="H534">
            <v>8063.6</v>
          </cell>
          <cell r="I534">
            <v>1.1000000000000001</v>
          </cell>
        </row>
        <row r="535">
          <cell r="A535" t="str">
            <v>Дезинфекция, дезинсекция, дератизация зданий, промышленного оборудования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47.3</v>
          </cell>
          <cell r="H535">
            <v>100</v>
          </cell>
          <cell r="I535">
            <v>52.7</v>
          </cell>
        </row>
        <row r="536">
          <cell r="A536" t="str">
            <v>Подметание улиц и уборка снега</v>
          </cell>
          <cell r="B536">
            <v>100</v>
          </cell>
          <cell r="C536">
            <v>100</v>
          </cell>
          <cell r="D536">
            <v>0</v>
          </cell>
          <cell r="E536">
            <v>0</v>
          </cell>
          <cell r="F536">
            <v>0</v>
          </cell>
          <cell r="G536">
            <v>99.6</v>
          </cell>
          <cell r="H536">
            <v>0</v>
          </cell>
          <cell r="I536">
            <v>0.4</v>
          </cell>
        </row>
        <row r="537">
          <cell r="A537" t="str">
            <v>ГОСУДАРСТВЕННОЕ УПРАВЛЕНИЕ И ОБЕСПЕЧЕНИЕ ВОЕННОЙ БЕЗОПАСНОСТИ; СОЦИАЛЬНОЕ ОБЕСПЕЧЕНИЕ</v>
          </cell>
          <cell r="B537">
            <v>8.1999999999999993</v>
          </cell>
          <cell r="C537">
            <v>3.6</v>
          </cell>
          <cell r="D537">
            <v>4.5</v>
          </cell>
          <cell r="E537">
            <v>0</v>
          </cell>
          <cell r="F537">
            <v>0</v>
          </cell>
          <cell r="G537">
            <v>32</v>
          </cell>
          <cell r="H537">
            <v>104</v>
          </cell>
          <cell r="I537">
            <v>68</v>
          </cell>
        </row>
        <row r="538">
          <cell r="A538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B538">
            <v>8.1999999999999993</v>
          </cell>
          <cell r="C538">
            <v>3.6</v>
          </cell>
          <cell r="D538">
            <v>4.5</v>
          </cell>
          <cell r="E538">
            <v>0</v>
          </cell>
          <cell r="F538">
            <v>0</v>
          </cell>
          <cell r="G538">
            <v>32</v>
          </cell>
          <cell r="H538">
            <v>104</v>
          </cell>
          <cell r="I538">
            <v>68</v>
          </cell>
        </row>
        <row r="539">
          <cell r="A539" t="str">
            <v>Предоставление государственных услуг обществу, не включенные в другие группировки</v>
          </cell>
          <cell r="B539">
            <v>9.6</v>
          </cell>
          <cell r="C539">
            <v>0</v>
          </cell>
          <cell r="D539">
            <v>5.4</v>
          </cell>
          <cell r="E539">
            <v>0</v>
          </cell>
          <cell r="F539">
            <v>0</v>
          </cell>
          <cell r="G539">
            <v>22.7</v>
          </cell>
          <cell r="H539">
            <v>104.6</v>
          </cell>
          <cell r="I539">
            <v>77.3</v>
          </cell>
        </row>
        <row r="540">
          <cell r="A540" t="str">
            <v>Предоставление государственных услуг обществу</v>
          </cell>
          <cell r="B540">
            <v>8.1999999999999993</v>
          </cell>
          <cell r="C540">
            <v>3.6</v>
          </cell>
          <cell r="D540">
            <v>4.5</v>
          </cell>
          <cell r="E540">
            <v>0</v>
          </cell>
          <cell r="F540">
            <v>0</v>
          </cell>
          <cell r="G540">
            <v>32</v>
          </cell>
          <cell r="H540">
            <v>104</v>
          </cell>
          <cell r="I540">
            <v>68</v>
          </cell>
        </row>
        <row r="541">
          <cell r="A541" t="str">
            <v>Деятельность по обеспечению общественного порядка и безопасности</v>
          </cell>
          <cell r="B541">
            <v>6.9</v>
          </cell>
          <cell r="C541">
            <v>6.9</v>
          </cell>
          <cell r="D541">
            <v>3.8</v>
          </cell>
          <cell r="E541">
            <v>0</v>
          </cell>
          <cell r="F541">
            <v>0</v>
          </cell>
          <cell r="G541">
            <v>40.6</v>
          </cell>
          <cell r="H541">
            <v>103.3</v>
          </cell>
          <cell r="I541">
            <v>59.4</v>
          </cell>
        </row>
        <row r="542">
          <cell r="A542" t="str">
            <v>ДЕЯТЕЛЬНОСТЬ В ОБЛАСТИ ЗДРАВООХРАНЕНИЯ И СОЦИАЛЬНЫХ УСЛУГ</v>
          </cell>
          <cell r="B542">
            <v>1.8</v>
          </cell>
          <cell r="C542">
            <v>1.7</v>
          </cell>
          <cell r="D542">
            <v>0</v>
          </cell>
          <cell r="E542">
            <v>0</v>
          </cell>
          <cell r="F542">
            <v>89</v>
          </cell>
          <cell r="G542">
            <v>36.700000000000003</v>
          </cell>
          <cell r="H542">
            <v>101.7</v>
          </cell>
          <cell r="I542">
            <v>63.3</v>
          </cell>
        </row>
        <row r="543">
          <cell r="A543" t="str">
            <v>Деятельность в области здравоохранения</v>
          </cell>
          <cell r="B543">
            <v>1.8</v>
          </cell>
          <cell r="C543">
            <v>1.7</v>
          </cell>
          <cell r="D543">
            <v>0</v>
          </cell>
          <cell r="E543">
            <v>0</v>
          </cell>
          <cell r="F543">
            <v>89</v>
          </cell>
          <cell r="G543">
            <v>36.700000000000003</v>
          </cell>
          <cell r="H543">
            <v>101.7</v>
          </cell>
          <cell r="I543">
            <v>63.3</v>
          </cell>
        </row>
        <row r="544">
          <cell r="A544" t="str">
            <v>Медицинская и стоматологическая практика</v>
          </cell>
          <cell r="B544">
            <v>1.8</v>
          </cell>
          <cell r="C544">
            <v>1.8</v>
          </cell>
          <cell r="D544">
            <v>0</v>
          </cell>
          <cell r="E544">
            <v>0</v>
          </cell>
          <cell r="F544">
            <v>73.8</v>
          </cell>
          <cell r="G544">
            <v>36.6</v>
          </cell>
          <cell r="H544">
            <v>101.8</v>
          </cell>
          <cell r="I544">
            <v>63.4</v>
          </cell>
        </row>
        <row r="545">
          <cell r="A545" t="str">
            <v>Общая врачебная практика</v>
          </cell>
          <cell r="B545">
            <v>1.8</v>
          </cell>
          <cell r="C545">
            <v>1.8</v>
          </cell>
          <cell r="D545">
            <v>0</v>
          </cell>
          <cell r="E545">
            <v>0</v>
          </cell>
          <cell r="F545">
            <v>73.8</v>
          </cell>
          <cell r="G545">
            <v>36.6</v>
          </cell>
          <cell r="H545">
            <v>101.8</v>
          </cell>
          <cell r="I545">
            <v>63.4</v>
          </cell>
        </row>
        <row r="546">
          <cell r="A546" t="str">
            <v>Стоматологическая практика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34.700000000000003</v>
          </cell>
          <cell r="H546">
            <v>100</v>
          </cell>
          <cell r="I546">
            <v>65.3</v>
          </cell>
        </row>
        <row r="547">
          <cell r="A547" t="str">
            <v>Деятельность в области медицины прочая</v>
          </cell>
          <cell r="B547">
            <v>0.6</v>
          </cell>
          <cell r="C547">
            <v>0.6</v>
          </cell>
          <cell r="D547">
            <v>0.5</v>
          </cell>
          <cell r="E547">
            <v>0.5</v>
          </cell>
          <cell r="F547">
            <v>100</v>
          </cell>
          <cell r="G547">
            <v>38.1</v>
          </cell>
          <cell r="H547">
            <v>100.1</v>
          </cell>
          <cell r="I547">
            <v>61.9</v>
          </cell>
        </row>
        <row r="548">
          <cell r="A548" t="str">
            <v>Деятельность в области медицины прочая</v>
          </cell>
          <cell r="B548">
            <v>0.6</v>
          </cell>
          <cell r="C548">
            <v>0.6</v>
          </cell>
          <cell r="D548">
            <v>0.5</v>
          </cell>
          <cell r="E548">
            <v>0.5</v>
          </cell>
          <cell r="F548">
            <v>100</v>
          </cell>
          <cell r="G548">
            <v>38.1</v>
          </cell>
          <cell r="H548">
            <v>100.1</v>
          </cell>
          <cell r="I548">
            <v>61.9</v>
          </cell>
        </row>
        <row r="549">
          <cell r="A549" t="str">
            <v>Деятельность санаторно-курортных организаций</v>
          </cell>
          <cell r="B549">
            <v>0.6</v>
          </cell>
          <cell r="C549">
            <v>0.6</v>
          </cell>
          <cell r="D549">
            <v>0.5</v>
          </cell>
          <cell r="E549">
            <v>0.5</v>
          </cell>
          <cell r="F549">
            <v>100</v>
          </cell>
          <cell r="G549">
            <v>38.1</v>
          </cell>
          <cell r="H549">
            <v>100.1</v>
          </cell>
          <cell r="I549">
            <v>61.9</v>
          </cell>
        </row>
        <row r="550">
          <cell r="A550" t="str">
            <v>ДЕЯТЕЛЬНОСТЬ В ОБЛАСТИ КУЛЬТУРЫ, СПОРТА, ОРГАНИЗАЦИИ ДОСУГА И РАЗВЛЕЧЕНИЙ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86.9</v>
          </cell>
          <cell r="H550">
            <v>100</v>
          </cell>
          <cell r="I550">
            <v>13.1</v>
          </cell>
        </row>
        <row r="551">
          <cell r="A551" t="str">
            <v>Деятельность творческая, деятельность в области искусства и организации развлечений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87.1</v>
          </cell>
          <cell r="H551">
            <v>100</v>
          </cell>
          <cell r="I551">
            <v>12.9</v>
          </cell>
        </row>
        <row r="552">
          <cell r="A552" t="str">
            <v>Деятельность творческая, деятельность в области искусства и организации развлечений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87.1</v>
          </cell>
          <cell r="H552">
            <v>100</v>
          </cell>
          <cell r="I552">
            <v>12.9</v>
          </cell>
        </row>
        <row r="553">
          <cell r="A553" t="str">
            <v>Деятельность в области исполнительских искусств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87.1</v>
          </cell>
          <cell r="H553">
            <v>100</v>
          </cell>
          <cell r="I553">
            <v>12.9</v>
          </cell>
        </row>
        <row r="554">
          <cell r="A554" t="str">
            <v>Деятельность по организации и проведению азартных игр и заключению пари, по организации и проведению лотерей</v>
          </cell>
          <cell r="B554">
            <v>0</v>
          </cell>
          <cell r="C554">
            <v>0</v>
          </cell>
          <cell r="D554">
            <v>100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</row>
        <row r="555">
          <cell r="A555" t="str">
            <v>Деятельность по организации и проведению азартных игр и заключения пари</v>
          </cell>
          <cell r="B555">
            <v>0</v>
          </cell>
          <cell r="C555">
            <v>0</v>
          </cell>
          <cell r="D555">
            <v>100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</row>
        <row r="556">
          <cell r="A556" t="str">
            <v>Деятельность по организации заключения пари</v>
          </cell>
          <cell r="B556">
            <v>0</v>
          </cell>
          <cell r="C556">
            <v>0</v>
          </cell>
          <cell r="D556">
            <v>100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</row>
        <row r="557">
          <cell r="A557" t="str">
            <v>Деятельность в области спорта, отдыха и развлечений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48.1</v>
          </cell>
          <cell r="H557">
            <v>100</v>
          </cell>
          <cell r="I557">
            <v>51.9</v>
          </cell>
        </row>
        <row r="558">
          <cell r="A558" t="str">
            <v>Деятельность в области отдыха и развлечений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48.1</v>
          </cell>
          <cell r="H558">
            <v>100</v>
          </cell>
          <cell r="I558">
            <v>51.9</v>
          </cell>
        </row>
        <row r="559">
          <cell r="A559" t="str">
            <v>Деятельность зрелищно-развлекательная прочая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48.1</v>
          </cell>
          <cell r="H559">
            <v>100</v>
          </cell>
          <cell r="I559">
            <v>51.9</v>
          </cell>
        </row>
        <row r="560">
          <cell r="A560" t="str">
            <v>Деятельность зрелищно-развлекательная прочая, не включенная в другие группировки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48.1</v>
          </cell>
          <cell r="H560">
            <v>100</v>
          </cell>
          <cell r="I560">
            <v>51.9</v>
          </cell>
        </row>
        <row r="561">
          <cell r="A561" t="str">
            <v>ПРЕДОСТАВЛЕНИЕ ПРОЧИХ ВИДОВ УСЛУГ</v>
          </cell>
          <cell r="B561">
            <v>1.2</v>
          </cell>
          <cell r="C561">
            <v>1.2</v>
          </cell>
          <cell r="D561">
            <v>1.1000000000000001</v>
          </cell>
          <cell r="E561">
            <v>0</v>
          </cell>
          <cell r="F561">
            <v>0</v>
          </cell>
          <cell r="G561">
            <v>48.8</v>
          </cell>
          <cell r="H561">
            <v>100</v>
          </cell>
          <cell r="I561">
            <v>51.2</v>
          </cell>
        </row>
        <row r="562">
          <cell r="A562" t="str">
            <v>Ремонт компьютеров, предметов личного потребления и хозяйственно-бытового назначения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63.9</v>
          </cell>
          <cell r="H562">
            <v>100</v>
          </cell>
          <cell r="I562">
            <v>36.1</v>
          </cell>
        </row>
        <row r="563">
          <cell r="A563" t="str">
            <v>Ремонт предметов личного потребления и хозяйственно-бытового назначения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63.9</v>
          </cell>
          <cell r="H563">
            <v>100</v>
          </cell>
          <cell r="I563">
            <v>36.1</v>
          </cell>
        </row>
        <row r="564">
          <cell r="A564" t="str">
            <v>Ремонт прочих предметов личного потребления и бытовых товаров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63.9</v>
          </cell>
          <cell r="H564">
            <v>100</v>
          </cell>
          <cell r="I564">
            <v>36.1</v>
          </cell>
        </row>
        <row r="565">
          <cell r="A565" t="str">
            <v>Деятельность по предоставлению прочих персональных услуг</v>
          </cell>
          <cell r="B565">
            <v>1.2</v>
          </cell>
          <cell r="C565">
            <v>1.2</v>
          </cell>
          <cell r="D565">
            <v>1.1000000000000001</v>
          </cell>
          <cell r="E565">
            <v>0</v>
          </cell>
          <cell r="F565">
            <v>0</v>
          </cell>
          <cell r="G565">
            <v>48.5</v>
          </cell>
          <cell r="H565">
            <v>100</v>
          </cell>
          <cell r="I565">
            <v>51.5</v>
          </cell>
        </row>
        <row r="566">
          <cell r="A566" t="str">
            <v>Деятельность по предоставлению прочих персональных услуг</v>
          </cell>
          <cell r="B566">
            <v>1.2</v>
          </cell>
          <cell r="C566">
            <v>1.2</v>
          </cell>
          <cell r="D566">
            <v>1.1000000000000001</v>
          </cell>
          <cell r="E566">
            <v>0</v>
          </cell>
          <cell r="F566">
            <v>0</v>
          </cell>
          <cell r="G566">
            <v>48.5</v>
          </cell>
          <cell r="H566">
            <v>100</v>
          </cell>
          <cell r="I566">
            <v>51.5</v>
          </cell>
        </row>
        <row r="567">
          <cell r="A567" t="str">
            <v>Предоставление услуг парикмахерскими и салонами красоты</v>
          </cell>
          <cell r="B567">
            <v>1.1000000000000001</v>
          </cell>
          <cell r="C567">
            <v>1.1000000000000001</v>
          </cell>
          <cell r="D567">
            <v>0</v>
          </cell>
          <cell r="E567">
            <v>0</v>
          </cell>
          <cell r="F567">
            <v>0</v>
          </cell>
          <cell r="G567">
            <v>51</v>
          </cell>
          <cell r="H567">
            <v>101.1</v>
          </cell>
          <cell r="I567">
            <v>49</v>
          </cell>
        </row>
        <row r="568">
          <cell r="A568" t="str">
            <v>Организация похорон и предоставление связанных с ними услуг</v>
          </cell>
          <cell r="B568">
            <v>1.3</v>
          </cell>
          <cell r="C568">
            <v>1.3</v>
          </cell>
          <cell r="D568">
            <v>1.5</v>
          </cell>
          <cell r="E568">
            <v>0</v>
          </cell>
          <cell r="F568">
            <v>0</v>
          </cell>
          <cell r="G568">
            <v>48.1</v>
          </cell>
          <cell r="H568">
            <v>99.8</v>
          </cell>
          <cell r="I568">
            <v>51.9</v>
          </cell>
        </row>
        <row r="569">
          <cell r="A569" t="str">
            <v>Деятельность физкультурно-оздоровительная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46.7</v>
          </cell>
          <cell r="H569">
            <v>100</v>
          </cell>
          <cell r="I569">
            <v>53.3</v>
          </cell>
        </row>
        <row r="570">
          <cell r="A570" t="str">
            <v>Собирательная классификационная группировка видов экономической деятельности 'Туризм' на основе Общероссийского классификатора видов экономической деятельности (ОКВЭД2) ОК 029-2014 (КДЕС Ред. 2)</v>
          </cell>
          <cell r="B570">
            <v>7.6</v>
          </cell>
          <cell r="C570">
            <v>2.8</v>
          </cell>
          <cell r="D570">
            <v>5.0999999999999996</v>
          </cell>
          <cell r="E570">
            <v>0.3</v>
          </cell>
          <cell r="F570">
            <v>99.8</v>
          </cell>
          <cell r="G570">
            <v>49.9</v>
          </cell>
          <cell r="H570">
            <v>102.7</v>
          </cell>
          <cell r="I570">
            <v>50.1</v>
          </cell>
        </row>
        <row r="571">
          <cell r="A571" t="str">
            <v>Бытовые услуги населению</v>
          </cell>
          <cell r="B571">
            <v>7</v>
          </cell>
          <cell r="C571">
            <v>6</v>
          </cell>
          <cell r="D571">
            <v>4.5</v>
          </cell>
          <cell r="E571">
            <v>1.3</v>
          </cell>
          <cell r="F571">
            <v>96.5</v>
          </cell>
          <cell r="G571">
            <v>52.1</v>
          </cell>
          <cell r="H571">
            <v>102.7</v>
          </cell>
          <cell r="I571">
            <v>47.9</v>
          </cell>
        </row>
        <row r="572">
          <cell r="A572" t="str">
            <v>Сектор инжиниринговых услуг и промышленного дизайна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100</v>
          </cell>
          <cell r="I572">
            <v>100</v>
          </cell>
        </row>
        <row r="573">
          <cell r="A573" t="str">
            <v>Собирательная классификационная группировка видов экономической деятельности 'Промышленность' на основе ОКВЭД2 (КДЕС Ред. 2)</v>
          </cell>
          <cell r="B573">
            <v>9.8000000000000007</v>
          </cell>
          <cell r="C573">
            <v>7.3</v>
          </cell>
          <cell r="D573">
            <v>1.6</v>
          </cell>
          <cell r="E573">
            <v>0.2</v>
          </cell>
          <cell r="F573">
            <v>86.5</v>
          </cell>
          <cell r="G573">
            <v>51.3</v>
          </cell>
          <cell r="H573">
            <v>109.2</v>
          </cell>
          <cell r="I573">
            <v>48.7</v>
          </cell>
        </row>
        <row r="574">
          <cell r="A574" t="str">
            <v>Сектор информационно-коммуникационных технологий</v>
          </cell>
          <cell r="B574">
            <v>4.5999999999999996</v>
          </cell>
          <cell r="C574">
            <v>4.3</v>
          </cell>
          <cell r="D574">
            <v>3</v>
          </cell>
          <cell r="E574">
            <v>1.5</v>
          </cell>
          <cell r="F574">
            <v>91.7</v>
          </cell>
          <cell r="G574">
            <v>30</v>
          </cell>
          <cell r="H574">
            <v>101.7</v>
          </cell>
          <cell r="I574">
            <v>70</v>
          </cell>
        </row>
        <row r="575">
          <cell r="A575" t="str">
            <v>Собирательная классификационная группировка видов экономической деятельности 'Отрасль информационных технологий' на основе Общероссийского классификатора видов экономической деятельности (ОКВЭД2) ОК 029-2014 (КДЕС Ред. 2)</v>
          </cell>
          <cell r="B575">
            <v>18.3</v>
          </cell>
          <cell r="C575">
            <v>17.600000000000001</v>
          </cell>
          <cell r="D575">
            <v>2.4</v>
          </cell>
          <cell r="E575">
            <v>2.2000000000000002</v>
          </cell>
          <cell r="F575">
            <v>100</v>
          </cell>
          <cell r="G575">
            <v>71.5</v>
          </cell>
          <cell r="H575">
            <v>119.4</v>
          </cell>
          <cell r="I575">
            <v>28.5</v>
          </cell>
        </row>
        <row r="576">
          <cell r="A576" t="str">
            <v>Собирательная классификационная группировка видов экономической деятельности 'Агропромышленный комплекс' на основе Общероссийского классификатора видов экономической деятельности (ОКВЭД2) ОК 029-2014 (КДЕС Ред.2</v>
          </cell>
          <cell r="B576">
            <v>12.1</v>
          </cell>
          <cell r="C576">
            <v>11</v>
          </cell>
          <cell r="D576">
            <v>3.1</v>
          </cell>
          <cell r="E576">
            <v>0.5</v>
          </cell>
          <cell r="F576">
            <v>68.900000000000006</v>
          </cell>
          <cell r="G576">
            <v>61.9</v>
          </cell>
          <cell r="H576">
            <v>110.2</v>
          </cell>
          <cell r="I576">
            <v>38.1</v>
          </cell>
        </row>
        <row r="577">
          <cell r="A577" t="str">
            <v>Жилищно-коммунальное хозяйство</v>
          </cell>
          <cell r="B577">
            <v>36.299999999999997</v>
          </cell>
          <cell r="C577">
            <v>2.5</v>
          </cell>
          <cell r="D577">
            <v>1.5</v>
          </cell>
          <cell r="E577">
            <v>0.3</v>
          </cell>
          <cell r="F577">
            <v>84.6</v>
          </cell>
          <cell r="G577">
            <v>68.400000000000006</v>
          </cell>
          <cell r="H577">
            <v>154.6</v>
          </cell>
          <cell r="I577">
            <v>31.6</v>
          </cell>
        </row>
        <row r="578">
          <cell r="A578" t="str">
            <v>Платные услуги населению</v>
          </cell>
          <cell r="B578">
            <v>11.5</v>
          </cell>
          <cell r="C578">
            <v>4.3</v>
          </cell>
          <cell r="D578">
            <v>7.9</v>
          </cell>
          <cell r="E578">
            <v>0.6</v>
          </cell>
          <cell r="F578">
            <v>94.3</v>
          </cell>
          <cell r="G578">
            <v>53.4</v>
          </cell>
          <cell r="H578">
            <v>104</v>
          </cell>
          <cell r="I578">
            <v>46.6</v>
          </cell>
        </row>
        <row r="579">
          <cell r="A579" t="str">
            <v>Промышленное производство (промышленность)</v>
          </cell>
          <cell r="B579">
            <v>9.8000000000000007</v>
          </cell>
          <cell r="C579">
            <v>7.3</v>
          </cell>
          <cell r="D579">
            <v>1.6</v>
          </cell>
          <cell r="E579">
            <v>0.2</v>
          </cell>
          <cell r="F579">
            <v>86.5</v>
          </cell>
          <cell r="G579">
            <v>51.3</v>
          </cell>
          <cell r="H579">
            <v>109.2</v>
          </cell>
          <cell r="I579">
            <v>48.7</v>
          </cell>
        </row>
        <row r="580">
          <cell r="A580" t="str">
            <v>Сельское хозяйство     01.1+01.2+01.3+01.4+01.5</v>
          </cell>
          <cell r="B580">
            <v>12.2</v>
          </cell>
          <cell r="C580">
            <v>11</v>
          </cell>
          <cell r="D580">
            <v>3.8</v>
          </cell>
          <cell r="E580">
            <v>0.6</v>
          </cell>
          <cell r="F580">
            <v>63</v>
          </cell>
          <cell r="G580">
            <v>65.5</v>
          </cell>
          <cell r="H580">
            <v>109.5</v>
          </cell>
          <cell r="I580">
            <v>34.5</v>
          </cell>
        </row>
        <row r="581">
          <cell r="A581" t="str">
            <v>Растениеводство          01.1+01.2+01.3</v>
          </cell>
          <cell r="B581">
            <v>17.3</v>
          </cell>
          <cell r="C581">
            <v>14.5</v>
          </cell>
          <cell r="D581">
            <v>5.8</v>
          </cell>
          <cell r="E581">
            <v>0.9</v>
          </cell>
          <cell r="F581">
            <v>80.5</v>
          </cell>
          <cell r="G581">
            <v>56.5</v>
          </cell>
          <cell r="H581">
            <v>114</v>
          </cell>
          <cell r="I581">
            <v>43.5</v>
          </cell>
        </row>
        <row r="582">
          <cell r="A582" t="str">
            <v>Деятельность в сфере туризма</v>
          </cell>
          <cell r="B582">
            <v>7.6</v>
          </cell>
          <cell r="C582">
            <v>2.8</v>
          </cell>
          <cell r="D582">
            <v>5.0999999999999996</v>
          </cell>
          <cell r="E582">
            <v>0.3</v>
          </cell>
          <cell r="F582">
            <v>99.8</v>
          </cell>
          <cell r="G582">
            <v>49.9</v>
          </cell>
          <cell r="H582">
            <v>102.7</v>
          </cell>
          <cell r="I582">
            <v>50.1</v>
          </cell>
        </row>
        <row r="583">
          <cell r="A583" t="str">
            <v>Деятельность в области культуры, искусства, отдыха и развлечний, теле- и радиовещания, прочих информационных услуг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72.5</v>
          </cell>
          <cell r="H583">
            <v>100</v>
          </cell>
          <cell r="I583">
            <v>27.5</v>
          </cell>
        </row>
        <row r="584">
          <cell r="A584" t="str">
            <v>Деятельность в области спорта и физкультурно-оздоровительная деятельность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46.7</v>
          </cell>
          <cell r="H584">
            <v>100</v>
          </cell>
          <cell r="I584">
            <v>53.3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>
        <row r="7">
          <cell r="N7" t="str">
            <v>Всего по обследуемым видам экономической деятельности</v>
          </cell>
          <cell r="O7">
            <v>52.4</v>
          </cell>
          <cell r="P7">
            <v>19</v>
          </cell>
          <cell r="Q7">
            <v>11.7</v>
          </cell>
          <cell r="R7">
            <v>67.599999999999994</v>
          </cell>
          <cell r="S7">
            <v>60.4</v>
          </cell>
          <cell r="T7">
            <v>63.8</v>
          </cell>
        </row>
        <row r="8">
          <cell r="N8" t="str">
            <v>Растениеводство и животноводство, охота и предоставление соответствующих услуг в этих областях</v>
          </cell>
          <cell r="O8">
            <v>34.5</v>
          </cell>
          <cell r="P8">
            <v>17.8</v>
          </cell>
          <cell r="Q8">
            <v>7.2</v>
          </cell>
          <cell r="R8">
            <v>35.799999999999997</v>
          </cell>
          <cell r="S8">
            <v>49.2</v>
          </cell>
          <cell r="T8">
            <v>56.9</v>
          </cell>
        </row>
        <row r="9">
          <cell r="N9" t="str">
            <v>Лесоводство и лесозаготовки</v>
          </cell>
          <cell r="O9">
            <v>83.7</v>
          </cell>
          <cell r="P9">
            <v>84.9</v>
          </cell>
          <cell r="Q9" t="e">
            <v>#DIV/0!</v>
          </cell>
          <cell r="R9">
            <v>100</v>
          </cell>
          <cell r="S9">
            <v>78.900000000000006</v>
          </cell>
          <cell r="T9">
            <v>83.6</v>
          </cell>
        </row>
        <row r="10">
          <cell r="N10" t="str">
            <v>Рыболовство и рыбоводство</v>
          </cell>
          <cell r="O10">
            <v>75.400000000000006</v>
          </cell>
          <cell r="P10">
            <v>47.7</v>
          </cell>
          <cell r="Q10">
            <v>100</v>
          </cell>
          <cell r="R10">
            <v>75.900000000000006</v>
          </cell>
          <cell r="S10">
            <v>97.9</v>
          </cell>
          <cell r="T10">
            <v>89.4</v>
          </cell>
        </row>
        <row r="11">
          <cell r="N11" t="str">
            <v>Добыча металлических руд</v>
          </cell>
          <cell r="O11">
            <v>39.799999999999997</v>
          </cell>
          <cell r="P11">
            <v>18.399999999999999</v>
          </cell>
          <cell r="Q11">
            <v>84.9</v>
          </cell>
          <cell r="R11">
            <v>35.1</v>
          </cell>
          <cell r="S11">
            <v>56.7</v>
          </cell>
          <cell r="T11">
            <v>91.1</v>
          </cell>
        </row>
        <row r="12">
          <cell r="N12" t="str">
            <v>Добыча прочих полезных ископаемых</v>
          </cell>
          <cell r="O12">
            <v>91.3</v>
          </cell>
          <cell r="P12">
            <v>40.799999999999997</v>
          </cell>
          <cell r="Q12">
            <v>33.4</v>
          </cell>
          <cell r="R12">
            <v>74.7</v>
          </cell>
          <cell r="S12">
            <v>97.4</v>
          </cell>
          <cell r="T12">
            <v>98</v>
          </cell>
        </row>
        <row r="13">
          <cell r="N13" t="str">
            <v>Производство пищевых продуктов</v>
          </cell>
          <cell r="O13">
            <v>44.4</v>
          </cell>
          <cell r="P13">
            <v>22.2</v>
          </cell>
          <cell r="Q13">
            <v>10.1</v>
          </cell>
          <cell r="R13">
            <v>34.799999999999997</v>
          </cell>
          <cell r="S13">
            <v>54.6</v>
          </cell>
          <cell r="T13">
            <v>55.5</v>
          </cell>
        </row>
        <row r="14">
          <cell r="N14" t="str">
            <v>Производство напитков</v>
          </cell>
          <cell r="O14">
            <v>47.7</v>
          </cell>
          <cell r="P14">
            <v>16.7</v>
          </cell>
          <cell r="Q14">
            <v>0</v>
          </cell>
          <cell r="R14">
            <v>27.1</v>
          </cell>
          <cell r="S14">
            <v>52.9</v>
          </cell>
          <cell r="T14">
            <v>69.400000000000006</v>
          </cell>
        </row>
        <row r="15">
          <cell r="N15" t="str">
            <v>Производство текстильных изделий</v>
          </cell>
          <cell r="O15">
            <v>33</v>
          </cell>
          <cell r="P15">
            <v>50.8</v>
          </cell>
          <cell r="Q15" t="e">
            <v>#DIV/0!</v>
          </cell>
          <cell r="R15">
            <v>45.1</v>
          </cell>
          <cell r="S15">
            <v>30.1</v>
          </cell>
          <cell r="T15">
            <v>76.5</v>
          </cell>
        </row>
        <row r="16">
          <cell r="N16" t="str">
            <v>Производство одежды</v>
          </cell>
          <cell r="O16">
            <v>18.399999999999999</v>
          </cell>
          <cell r="P16">
            <v>6.6</v>
          </cell>
          <cell r="Q16" t="e">
            <v>#DIV/0!</v>
          </cell>
          <cell r="R16">
            <v>27.5</v>
          </cell>
          <cell r="S16">
            <v>35.4</v>
          </cell>
          <cell r="T16" t="e">
            <v>#DIV/0!</v>
          </cell>
        </row>
        <row r="17">
          <cell r="N17" t="str">
            <v>Производство кожи и изделий из кожи</v>
          </cell>
          <cell r="O17">
            <v>45.2</v>
          </cell>
          <cell r="P17">
            <v>33.4</v>
          </cell>
          <cell r="Q17">
            <v>100</v>
          </cell>
          <cell r="R17">
            <v>63.1</v>
          </cell>
          <cell r="S17">
            <v>70.400000000000006</v>
          </cell>
          <cell r="T17">
            <v>92</v>
          </cell>
        </row>
        <row r="18">
          <cell r="N18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O18">
            <v>59.2</v>
          </cell>
          <cell r="P18">
            <v>58.5</v>
          </cell>
          <cell r="Q18" t="e">
            <v>#DIV/0!</v>
          </cell>
          <cell r="R18">
            <v>85.7</v>
          </cell>
          <cell r="S18">
            <v>54.7</v>
          </cell>
          <cell r="T18">
            <v>99.4</v>
          </cell>
        </row>
        <row r="19">
          <cell r="N19" t="str">
            <v>Производство бумаги и бумажных изделий</v>
          </cell>
          <cell r="O19">
            <v>69.400000000000006</v>
          </cell>
          <cell r="P19">
            <v>44.2</v>
          </cell>
          <cell r="Q19" t="e">
            <v>#DIV/0!</v>
          </cell>
          <cell r="R19">
            <v>60.1</v>
          </cell>
          <cell r="S19">
            <v>72.599999999999994</v>
          </cell>
          <cell r="T19">
            <v>87.5</v>
          </cell>
        </row>
        <row r="20">
          <cell r="N20" t="str">
            <v>Деятельность полиграфическая и копирование носителей информации</v>
          </cell>
          <cell r="O20">
            <v>69.099999999999994</v>
          </cell>
          <cell r="P20">
            <v>56.1</v>
          </cell>
          <cell r="Q20">
            <v>38.9</v>
          </cell>
          <cell r="R20" t="e">
            <v>#DIV/0!</v>
          </cell>
          <cell r="S20">
            <v>97.4</v>
          </cell>
          <cell r="T20">
            <v>100</v>
          </cell>
        </row>
        <row r="21">
          <cell r="N21" t="str">
            <v>Производство химических веществ и химических продуктов</v>
          </cell>
          <cell r="O21">
            <v>32.6</v>
          </cell>
          <cell r="P21">
            <v>10.5</v>
          </cell>
          <cell r="Q21">
            <v>6.8</v>
          </cell>
          <cell r="R21">
            <v>16.8</v>
          </cell>
          <cell r="S21">
            <v>33.200000000000003</v>
          </cell>
          <cell r="T21">
            <v>57</v>
          </cell>
        </row>
        <row r="22">
          <cell r="N22" t="str">
            <v>Производство лекарственных средств и материалов, применяемых в медицинских целях</v>
          </cell>
          <cell r="O22">
            <v>52.3</v>
          </cell>
          <cell r="P22">
            <v>14</v>
          </cell>
          <cell r="Q22">
            <v>22.9</v>
          </cell>
          <cell r="R22">
            <v>47.9</v>
          </cell>
          <cell r="S22">
            <v>70.400000000000006</v>
          </cell>
          <cell r="T22">
            <v>63.6</v>
          </cell>
        </row>
        <row r="23">
          <cell r="N23" t="str">
            <v>Производство резиновых и пластмассовых изделий</v>
          </cell>
          <cell r="O23">
            <v>58.9</v>
          </cell>
          <cell r="P23">
            <v>35.1</v>
          </cell>
          <cell r="Q23" t="e">
            <v>#DIV/0!</v>
          </cell>
          <cell r="R23">
            <v>63</v>
          </cell>
          <cell r="S23">
            <v>67</v>
          </cell>
          <cell r="T23">
            <v>61</v>
          </cell>
        </row>
        <row r="24">
          <cell r="N24" t="str">
            <v>Производство прочей неметаллической минеральной продукции</v>
          </cell>
          <cell r="O24">
            <v>60.1</v>
          </cell>
          <cell r="P24">
            <v>43.1</v>
          </cell>
          <cell r="Q24">
            <v>0</v>
          </cell>
          <cell r="R24">
            <v>55.5</v>
          </cell>
          <cell r="S24">
            <v>64.5</v>
          </cell>
          <cell r="T24">
            <v>93</v>
          </cell>
        </row>
        <row r="25">
          <cell r="N25" t="str">
            <v>Производство металлургическое</v>
          </cell>
          <cell r="O25">
            <v>91.7</v>
          </cell>
          <cell r="P25" t="e">
            <v>#DIV/0!</v>
          </cell>
          <cell r="Q25" t="e">
            <v>#DIV/0!</v>
          </cell>
          <cell r="R25">
            <v>41.5</v>
          </cell>
          <cell r="S25">
            <v>100</v>
          </cell>
          <cell r="T25" t="e">
            <v>#DIV/0!</v>
          </cell>
        </row>
        <row r="26">
          <cell r="N26" t="str">
            <v>Производство готовых металлических изделий, кроме машин и оборудования</v>
          </cell>
          <cell r="O26">
            <v>49</v>
          </cell>
          <cell r="P26">
            <v>24.4</v>
          </cell>
          <cell r="Q26">
            <v>20.5</v>
          </cell>
          <cell r="R26">
            <v>58.3</v>
          </cell>
          <cell r="S26">
            <v>73.599999999999994</v>
          </cell>
          <cell r="T26">
            <v>98.7</v>
          </cell>
        </row>
        <row r="27">
          <cell r="N27" t="str">
            <v>Производство компьютеров, электронных и оптических изделий</v>
          </cell>
          <cell r="O27">
            <v>64.599999999999994</v>
          </cell>
          <cell r="P27">
            <v>36.299999999999997</v>
          </cell>
          <cell r="Q27">
            <v>56.3</v>
          </cell>
          <cell r="R27">
            <v>71.599999999999994</v>
          </cell>
          <cell r="S27">
            <v>72.599999999999994</v>
          </cell>
          <cell r="T27">
            <v>45.4</v>
          </cell>
        </row>
        <row r="28">
          <cell r="N28" t="str">
            <v>Производство электрического оборудования</v>
          </cell>
          <cell r="O28">
            <v>49.3</v>
          </cell>
          <cell r="P28">
            <v>50.1</v>
          </cell>
          <cell r="Q28">
            <v>17</v>
          </cell>
          <cell r="R28">
            <v>68.599999999999994</v>
          </cell>
          <cell r="S28">
            <v>48.2</v>
          </cell>
          <cell r="T28">
            <v>42.3</v>
          </cell>
        </row>
        <row r="29">
          <cell r="N29" t="str">
            <v>Производство машин и оборудования, не включенных в другие группировки</v>
          </cell>
          <cell r="O29">
            <v>59.5</v>
          </cell>
          <cell r="P29">
            <v>24.6</v>
          </cell>
          <cell r="Q29" t="e">
            <v>#DIV/0!</v>
          </cell>
          <cell r="R29">
            <v>28.3</v>
          </cell>
          <cell r="S29">
            <v>71.2</v>
          </cell>
          <cell r="T29">
            <v>69.3</v>
          </cell>
        </row>
        <row r="30">
          <cell r="N30" t="str">
            <v>Производство автотранспортных средств, прицепов и полуприцепов</v>
          </cell>
          <cell r="O30">
            <v>85.7</v>
          </cell>
          <cell r="P30">
            <v>55.5</v>
          </cell>
          <cell r="Q30">
            <v>40.1</v>
          </cell>
          <cell r="R30">
            <v>79.5</v>
          </cell>
          <cell r="S30">
            <v>88.9</v>
          </cell>
          <cell r="T30">
            <v>96.2</v>
          </cell>
        </row>
        <row r="31">
          <cell r="N31" t="str">
            <v>Производство прочих транспортных средств и оборудования</v>
          </cell>
          <cell r="O31">
            <v>49.5</v>
          </cell>
          <cell r="P31">
            <v>32</v>
          </cell>
          <cell r="Q31">
            <v>37</v>
          </cell>
          <cell r="R31">
            <v>45.9</v>
          </cell>
          <cell r="S31">
            <v>59.8</v>
          </cell>
          <cell r="T31">
            <v>75</v>
          </cell>
        </row>
        <row r="32">
          <cell r="N32" t="str">
            <v>Ремонт и монтаж машин и оборудования</v>
          </cell>
          <cell r="O32">
            <v>73.2</v>
          </cell>
          <cell r="P32" t="e">
            <v>#DIV/0!</v>
          </cell>
          <cell r="Q32" t="e">
            <v>#DIV/0!</v>
          </cell>
          <cell r="R32">
            <v>40.5</v>
          </cell>
          <cell r="S32">
            <v>76.900000000000006</v>
          </cell>
          <cell r="T32">
            <v>48.5</v>
          </cell>
        </row>
        <row r="33">
          <cell r="N33" t="str">
            <v>Обеспечение электрической энергией, газом и паром; кондиционирование воздуха</v>
          </cell>
          <cell r="O33">
            <v>51.2</v>
          </cell>
          <cell r="P33">
            <v>23.1</v>
          </cell>
          <cell r="Q33">
            <v>84</v>
          </cell>
          <cell r="R33">
            <v>43.1</v>
          </cell>
          <cell r="S33">
            <v>60.2</v>
          </cell>
          <cell r="T33">
            <v>63.3</v>
          </cell>
        </row>
        <row r="34">
          <cell r="N34" t="str">
            <v>Забор, очистка и распределение воды</v>
          </cell>
          <cell r="O34">
            <v>38.799999999999997</v>
          </cell>
          <cell r="P34">
            <v>32.5</v>
          </cell>
          <cell r="Q34" t="e">
            <v>#DIV/0!</v>
          </cell>
          <cell r="R34">
            <v>39.299999999999997</v>
          </cell>
          <cell r="S34">
            <v>37.6</v>
          </cell>
          <cell r="T34">
            <v>69.099999999999994</v>
          </cell>
        </row>
        <row r="35">
          <cell r="N35" t="str">
            <v>Сбор, обработка и утилизация отходов; обработка вторичного сырья</v>
          </cell>
          <cell r="O35">
            <v>58.8</v>
          </cell>
          <cell r="P35">
            <v>32.799999999999997</v>
          </cell>
          <cell r="Q35" t="e">
            <v>#DIV/0!</v>
          </cell>
          <cell r="R35">
            <v>43.3</v>
          </cell>
          <cell r="S35">
            <v>68.5</v>
          </cell>
          <cell r="T35">
            <v>68.099999999999994</v>
          </cell>
        </row>
        <row r="36">
          <cell r="N36" t="str">
            <v>Предоставление услуг в области ликвидации последствий загрязнений и прочих услуг, связанных с удалением отходов</v>
          </cell>
          <cell r="O36">
            <v>47.5</v>
          </cell>
          <cell r="P36">
            <v>48.8</v>
          </cell>
          <cell r="Q36">
            <v>18.600000000000001</v>
          </cell>
          <cell r="R36">
            <v>44.9</v>
          </cell>
          <cell r="S36">
            <v>39.799999999999997</v>
          </cell>
          <cell r="T36">
            <v>67.599999999999994</v>
          </cell>
        </row>
        <row r="37">
          <cell r="N37" t="str">
            <v>Строительство зданий</v>
          </cell>
          <cell r="O37">
            <v>68.8</v>
          </cell>
          <cell r="P37">
            <v>28.5</v>
          </cell>
          <cell r="Q37" t="e">
            <v>#DIV/0!</v>
          </cell>
          <cell r="R37">
            <v>46.7</v>
          </cell>
          <cell r="S37">
            <v>69.5</v>
          </cell>
          <cell r="T37">
            <v>80.2</v>
          </cell>
        </row>
        <row r="38">
          <cell r="N38" t="str">
            <v>Строительство инженерных сооружений</v>
          </cell>
          <cell r="O38">
            <v>59.1</v>
          </cell>
          <cell r="P38">
            <v>12.7</v>
          </cell>
          <cell r="Q38">
            <v>6.3</v>
          </cell>
          <cell r="R38">
            <v>50.1</v>
          </cell>
          <cell r="S38">
            <v>60.7</v>
          </cell>
          <cell r="T38">
            <v>67.2</v>
          </cell>
        </row>
        <row r="39">
          <cell r="N39" t="str">
            <v>Работы строительные специализированные</v>
          </cell>
          <cell r="O39">
            <v>43.5</v>
          </cell>
          <cell r="P39">
            <v>27.8</v>
          </cell>
          <cell r="Q39" t="e">
            <v>#DIV/0!</v>
          </cell>
          <cell r="R39">
            <v>20.399999999999999</v>
          </cell>
          <cell r="S39">
            <v>63.6</v>
          </cell>
          <cell r="T39">
            <v>62.2</v>
          </cell>
        </row>
        <row r="40">
          <cell r="N40" t="str">
            <v>Торговля оптовая и розничная автотранспортными средствами и мотоциклами и их ремонт</v>
          </cell>
          <cell r="O40">
            <v>11.9</v>
          </cell>
          <cell r="P40">
            <v>4.0999999999999996</v>
          </cell>
          <cell r="Q40" t="e">
            <v>#DIV/0!</v>
          </cell>
          <cell r="R40">
            <v>21.4</v>
          </cell>
          <cell r="S40">
            <v>38.4</v>
          </cell>
          <cell r="T40">
            <v>41.9</v>
          </cell>
        </row>
        <row r="41">
          <cell r="N41" t="str">
            <v>Торговля оптовая, кроме оптовой торговли автотранспортными средствами и мотоциклами</v>
          </cell>
          <cell r="O41">
            <v>91.8</v>
          </cell>
          <cell r="P41">
            <v>41</v>
          </cell>
          <cell r="Q41" t="e">
            <v>#DIV/0!</v>
          </cell>
          <cell r="R41">
            <v>94</v>
          </cell>
          <cell r="S41">
            <v>93.5</v>
          </cell>
          <cell r="T41">
            <v>49.9</v>
          </cell>
        </row>
        <row r="42">
          <cell r="N42" t="str">
            <v>Торговля розничная, кроме торговли автотранспортными средствами и мотоциклами</v>
          </cell>
          <cell r="O42">
            <v>37.9</v>
          </cell>
          <cell r="P42">
            <v>17.100000000000001</v>
          </cell>
          <cell r="Q42">
            <v>6.1</v>
          </cell>
          <cell r="R42">
            <v>52.3</v>
          </cell>
          <cell r="S42">
            <v>56.3</v>
          </cell>
          <cell r="T42">
            <v>73.2</v>
          </cell>
        </row>
        <row r="43">
          <cell r="N43" t="str">
            <v>Деятельность сухопутного и трубопроводного транспорта</v>
          </cell>
          <cell r="O43">
            <v>55</v>
          </cell>
          <cell r="P43">
            <v>35.9</v>
          </cell>
          <cell r="Q43">
            <v>16.8</v>
          </cell>
          <cell r="R43">
            <v>47.5</v>
          </cell>
          <cell r="S43">
            <v>82.7</v>
          </cell>
          <cell r="T43">
            <v>68.599999999999994</v>
          </cell>
        </row>
        <row r="44">
          <cell r="N44" t="str">
            <v>Складское хозяйство и вспомогательная транспортная деятельность</v>
          </cell>
          <cell r="O44">
            <v>37.5</v>
          </cell>
          <cell r="P44">
            <v>28.9</v>
          </cell>
          <cell r="Q44" t="e">
            <v>#DIV/0!</v>
          </cell>
          <cell r="R44">
            <v>29.5</v>
          </cell>
          <cell r="S44">
            <v>58.1</v>
          </cell>
          <cell r="T44">
            <v>57.4</v>
          </cell>
        </row>
        <row r="45">
          <cell r="N45" t="str">
            <v>Деятельность почтовой связи и курьерская деятельность</v>
          </cell>
          <cell r="O45">
            <v>65.900000000000006</v>
          </cell>
          <cell r="P45">
            <v>35.5</v>
          </cell>
          <cell r="Q45" t="e">
            <v>#DIV/0!</v>
          </cell>
          <cell r="R45">
            <v>55.4</v>
          </cell>
          <cell r="S45">
            <v>89</v>
          </cell>
          <cell r="T45">
            <v>69.2</v>
          </cell>
        </row>
        <row r="46">
          <cell r="N46" t="str">
            <v>Деятельность по предоставлению мест для временного проживания</v>
          </cell>
          <cell r="O46">
            <v>31</v>
          </cell>
          <cell r="P46">
            <v>17.5</v>
          </cell>
          <cell r="Q46" t="e">
            <v>#DIV/0!</v>
          </cell>
          <cell r="R46">
            <v>72.900000000000006</v>
          </cell>
          <cell r="S46">
            <v>82.3</v>
          </cell>
          <cell r="T46">
            <v>83.7</v>
          </cell>
        </row>
        <row r="47">
          <cell r="N47" t="str">
            <v>Деятельность по предоставлению продуктов питания и напитков</v>
          </cell>
          <cell r="O47">
            <v>43.4</v>
          </cell>
          <cell r="P47">
            <v>14.2</v>
          </cell>
          <cell r="Q47" t="e">
            <v>#DIV/0!</v>
          </cell>
          <cell r="R47">
            <v>29.5</v>
          </cell>
          <cell r="S47">
            <v>60.7</v>
          </cell>
          <cell r="T47">
            <v>54.3</v>
          </cell>
        </row>
        <row r="48">
          <cell r="N48" t="str">
            <v>Деятельность издательская</v>
          </cell>
          <cell r="O48">
            <v>38.5</v>
          </cell>
          <cell r="P48">
            <v>34.299999999999997</v>
          </cell>
          <cell r="Q48" t="e">
            <v>#DIV/0!</v>
          </cell>
          <cell r="R48">
            <v>68.5</v>
          </cell>
          <cell r="S48">
            <v>81.2</v>
          </cell>
          <cell r="T48" t="e">
            <v>#DIV/0!</v>
          </cell>
        </row>
        <row r="49">
          <cell r="N49" t="str">
            <v>Деятельность в области телевизионного и радиовещания</v>
          </cell>
          <cell r="O49">
            <v>90.7</v>
          </cell>
          <cell r="P49">
            <v>40.799999999999997</v>
          </cell>
          <cell r="Q49" t="e">
            <v>#DIV/0!</v>
          </cell>
          <cell r="R49">
            <v>95.2</v>
          </cell>
          <cell r="S49">
            <v>94.1</v>
          </cell>
          <cell r="T49">
            <v>87.4</v>
          </cell>
        </row>
        <row r="50">
          <cell r="N50" t="str">
            <v>Деятельность в сфере телекоммуникаций</v>
          </cell>
          <cell r="O50">
            <v>70.2</v>
          </cell>
          <cell r="P50">
            <v>42</v>
          </cell>
          <cell r="Q50">
            <v>100</v>
          </cell>
          <cell r="R50">
            <v>63.9</v>
          </cell>
          <cell r="S50">
            <v>74</v>
          </cell>
          <cell r="T50">
            <v>66</v>
          </cell>
        </row>
        <row r="51">
          <cell r="N51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O51">
            <v>67.599999999999994</v>
          </cell>
          <cell r="P51">
            <v>100</v>
          </cell>
          <cell r="Q51" t="e">
            <v>#DIV/0!</v>
          </cell>
          <cell r="R51">
            <v>25.2</v>
          </cell>
          <cell r="S51">
            <v>67.5</v>
          </cell>
          <cell r="T51">
            <v>83.3</v>
          </cell>
        </row>
        <row r="52">
          <cell r="N52" t="str">
            <v>Деятельность в области информационных технологий</v>
          </cell>
          <cell r="O52">
            <v>61.7</v>
          </cell>
          <cell r="P52" t="e">
            <v>#DIV/0!</v>
          </cell>
          <cell r="Q52" t="e">
            <v>#DIV/0!</v>
          </cell>
          <cell r="R52" t="e">
            <v>#DIV/0!</v>
          </cell>
          <cell r="S52">
            <v>61.7</v>
          </cell>
          <cell r="T52" t="e">
            <v>#DIV/0!</v>
          </cell>
        </row>
        <row r="53">
          <cell r="N53" t="str">
            <v>Деятельность по предоставлению финансовых услуг, кроме услуг по страхованию и пенсионному обеспечению</v>
          </cell>
          <cell r="O53">
            <v>35.1</v>
          </cell>
          <cell r="P53">
            <v>8</v>
          </cell>
          <cell r="Q53">
            <v>2.5</v>
          </cell>
          <cell r="R53">
            <v>56.9</v>
          </cell>
          <cell r="S53">
            <v>74.5</v>
          </cell>
          <cell r="T53">
            <v>63</v>
          </cell>
        </row>
        <row r="54">
          <cell r="N54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O54">
            <v>50.1</v>
          </cell>
          <cell r="P54">
            <v>31.6</v>
          </cell>
          <cell r="Q54" t="e">
            <v>#DIV/0!</v>
          </cell>
          <cell r="R54">
            <v>7.5</v>
          </cell>
          <cell r="S54">
            <v>81.2</v>
          </cell>
          <cell r="T54">
            <v>67.5</v>
          </cell>
        </row>
        <row r="55">
          <cell r="N55" t="str">
            <v>Деятельность вспомогательная в сфере финансовых услуг и страхования</v>
          </cell>
          <cell r="O55">
            <v>100</v>
          </cell>
          <cell r="P55" t="e">
            <v>#DIV/0!</v>
          </cell>
          <cell r="Q55" t="e">
            <v>#DIV/0!</v>
          </cell>
          <cell r="R55" t="e">
            <v>#DIV/0!</v>
          </cell>
          <cell r="S55">
            <v>100</v>
          </cell>
          <cell r="T55" t="e">
            <v>#DIV/0!</v>
          </cell>
        </row>
        <row r="56">
          <cell r="N56" t="str">
            <v>Операции с недвижимым имуществом</v>
          </cell>
          <cell r="O56">
            <v>22.6</v>
          </cell>
          <cell r="P56">
            <v>14.3</v>
          </cell>
          <cell r="Q56">
            <v>18.8</v>
          </cell>
          <cell r="R56">
            <v>23.5</v>
          </cell>
          <cell r="S56">
            <v>55.8</v>
          </cell>
          <cell r="T56">
            <v>55.1</v>
          </cell>
        </row>
        <row r="57">
          <cell r="N57" t="str">
            <v>Деятельность в области права и бухгалтерского учета</v>
          </cell>
          <cell r="O57">
            <v>67.8</v>
          </cell>
          <cell r="P57" t="e">
            <v>#DIV/0!</v>
          </cell>
          <cell r="Q57" t="e">
            <v>#DIV/0!</v>
          </cell>
          <cell r="R57" t="e">
            <v>#DIV/0!</v>
          </cell>
          <cell r="S57">
            <v>62.7</v>
          </cell>
          <cell r="T57">
            <v>100</v>
          </cell>
        </row>
        <row r="58">
          <cell r="N58" t="str">
            <v>Деятельность головных офисов; консультирование по вопросам управления</v>
          </cell>
          <cell r="O58">
            <v>64.099999999999994</v>
          </cell>
          <cell r="P58">
            <v>91.4</v>
          </cell>
          <cell r="Q58" t="e">
            <v>#DIV/0!</v>
          </cell>
          <cell r="R58">
            <v>23.6</v>
          </cell>
          <cell r="S58">
            <v>64.5</v>
          </cell>
          <cell r="T58">
            <v>68.8</v>
          </cell>
        </row>
        <row r="59">
          <cell r="N59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O59">
            <v>66.3</v>
          </cell>
          <cell r="P59">
            <v>16.899999999999999</v>
          </cell>
          <cell r="Q59" t="e">
            <v>#DIV/0!</v>
          </cell>
          <cell r="R59">
            <v>60</v>
          </cell>
          <cell r="S59">
            <v>65.8</v>
          </cell>
          <cell r="T59">
            <v>78.599999999999994</v>
          </cell>
        </row>
        <row r="60">
          <cell r="N60" t="str">
            <v>Научные исследования и разработки</v>
          </cell>
          <cell r="O60">
            <v>67.2</v>
          </cell>
          <cell r="P60">
            <v>25.6</v>
          </cell>
          <cell r="Q60">
            <v>32.4</v>
          </cell>
          <cell r="R60">
            <v>77.099999999999994</v>
          </cell>
          <cell r="S60">
            <v>90</v>
          </cell>
          <cell r="T60">
            <v>85.8</v>
          </cell>
        </row>
        <row r="61">
          <cell r="N61" t="str">
            <v>Деятельность рекламная и исследование конъюнктуры рынка</v>
          </cell>
          <cell r="O61">
            <v>49.7</v>
          </cell>
          <cell r="P61" t="e">
            <v>#DIV/0!</v>
          </cell>
          <cell r="Q61" t="e">
            <v>#DIV/0!</v>
          </cell>
          <cell r="R61">
            <v>100</v>
          </cell>
          <cell r="S61">
            <v>49.7</v>
          </cell>
          <cell r="T61" t="e">
            <v>#DIV/0!</v>
          </cell>
        </row>
        <row r="62">
          <cell r="N62" t="str">
            <v>Аренда и лизинг</v>
          </cell>
          <cell r="O62">
            <v>69.400000000000006</v>
          </cell>
          <cell r="P62" t="e">
            <v>#DIV/0!</v>
          </cell>
          <cell r="Q62" t="e">
            <v>#DIV/0!</v>
          </cell>
          <cell r="R62">
            <v>67.599999999999994</v>
          </cell>
          <cell r="S62">
            <v>89.4</v>
          </cell>
          <cell r="T62" t="e">
            <v>#DIV/0!</v>
          </cell>
        </row>
        <row r="63">
          <cell r="N63" t="str">
            <v>Деятельность по обеспечению безопасности и проведению расследований</v>
          </cell>
          <cell r="O63">
            <v>71.2</v>
          </cell>
          <cell r="P63">
            <v>85.2</v>
          </cell>
          <cell r="Q63" t="e">
            <v>#DIV/0!</v>
          </cell>
          <cell r="R63">
            <v>100</v>
          </cell>
          <cell r="S63">
            <v>84.3</v>
          </cell>
          <cell r="T63">
            <v>60.7</v>
          </cell>
        </row>
        <row r="64">
          <cell r="N64" t="str">
            <v>Деятельность по обслуживанию зданий и территорий</v>
          </cell>
          <cell r="O64">
            <v>8</v>
          </cell>
          <cell r="P64">
            <v>15.6</v>
          </cell>
          <cell r="Q64" t="e">
            <v>#DIV/0!</v>
          </cell>
          <cell r="R64">
            <v>66.7</v>
          </cell>
          <cell r="S64">
            <v>77.900000000000006</v>
          </cell>
          <cell r="T64">
            <v>7</v>
          </cell>
        </row>
        <row r="65">
          <cell r="N65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O65">
            <v>68</v>
          </cell>
          <cell r="P65">
            <v>37</v>
          </cell>
          <cell r="Q65" t="e">
            <v>#DIV/0!</v>
          </cell>
          <cell r="R65" t="e">
            <v>#DIV/0!</v>
          </cell>
          <cell r="S65">
            <v>79.2</v>
          </cell>
          <cell r="T65">
            <v>62.4</v>
          </cell>
        </row>
        <row r="66">
          <cell r="N66" t="str">
            <v>Деятельность в области здравоохранения</v>
          </cell>
          <cell r="O66">
            <v>63.3</v>
          </cell>
          <cell r="P66">
            <v>62.9</v>
          </cell>
          <cell r="Q66" t="e">
            <v>#DIV/0!</v>
          </cell>
          <cell r="R66">
            <v>48.3</v>
          </cell>
          <cell r="S66">
            <v>63.6</v>
          </cell>
          <cell r="T66">
            <v>78.099999999999994</v>
          </cell>
        </row>
        <row r="67">
          <cell r="N67" t="str">
            <v>Деятельность творческая, деятельность в области искусства и организации развлечений</v>
          </cell>
          <cell r="O67">
            <v>12.9</v>
          </cell>
          <cell r="P67">
            <v>5.9</v>
          </cell>
          <cell r="Q67">
            <v>19.600000000000001</v>
          </cell>
          <cell r="R67">
            <v>100</v>
          </cell>
          <cell r="S67">
            <v>63.7</v>
          </cell>
          <cell r="T67">
            <v>100</v>
          </cell>
        </row>
        <row r="68">
          <cell r="N68" t="str">
            <v>Деятельность по организации и проведению азартных игр и заключению пари, по организации и проведению лотерей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  <cell r="T68" t="e">
            <v>#DIV/0!</v>
          </cell>
        </row>
        <row r="69">
          <cell r="N69" t="str">
            <v>Деятельность в области спорта, отдыха и развлечений</v>
          </cell>
          <cell r="O69">
            <v>51.9</v>
          </cell>
          <cell r="P69" t="e">
            <v>#DIV/0!</v>
          </cell>
          <cell r="Q69" t="e">
            <v>#DIV/0!</v>
          </cell>
          <cell r="R69">
            <v>51.2</v>
          </cell>
          <cell r="S69">
            <v>100</v>
          </cell>
          <cell r="T69" t="e">
            <v>#DIV/0!</v>
          </cell>
        </row>
        <row r="70">
          <cell r="N70" t="str">
            <v>Ремонт компьютеров, предметов личного потребления и хозяйственно-бытового назначения</v>
          </cell>
          <cell r="O70">
            <v>36.1</v>
          </cell>
          <cell r="P70">
            <v>35.200000000000003</v>
          </cell>
          <cell r="Q70" t="e">
            <v>#DIV/0!</v>
          </cell>
          <cell r="R70">
            <v>100</v>
          </cell>
          <cell r="S70">
            <v>100</v>
          </cell>
          <cell r="T70" t="e">
            <v>#DIV/0!</v>
          </cell>
        </row>
        <row r="71">
          <cell r="N71" t="str">
            <v>Деятельность по предоставлению прочих персональных услуг</v>
          </cell>
          <cell r="O71">
            <v>51.5</v>
          </cell>
          <cell r="P71">
            <v>39.4</v>
          </cell>
          <cell r="Q71" t="e">
            <v>#DIV/0!</v>
          </cell>
          <cell r="R71">
            <v>31.5</v>
          </cell>
          <cell r="S71">
            <v>61.1</v>
          </cell>
          <cell r="T71">
            <v>78.7</v>
          </cell>
        </row>
        <row r="72">
          <cell r="N72" t="str">
            <v>СЕЛЬСКОЕ, ЛЕСНОЕ ХОЗЯЙСТВО, ОХОТА, РЫБОЛОВСТВО И РЫБОВОДСТВО</v>
          </cell>
          <cell r="O72">
            <v>34.6</v>
          </cell>
          <cell r="P72">
            <v>18</v>
          </cell>
          <cell r="Q72">
            <v>7.2</v>
          </cell>
          <cell r="R72">
            <v>35.9</v>
          </cell>
          <cell r="S72">
            <v>49.2</v>
          </cell>
          <cell r="T72">
            <v>57.1</v>
          </cell>
        </row>
        <row r="73">
          <cell r="N73" t="str">
            <v>ДОБЫЧА ПОЛЕЗНЫХ ИСКОПАЕМЫХ</v>
          </cell>
          <cell r="O73">
            <v>39.799999999999997</v>
          </cell>
          <cell r="P73">
            <v>18.399999999999999</v>
          </cell>
          <cell r="Q73">
            <v>77.2</v>
          </cell>
          <cell r="R73">
            <v>35.1</v>
          </cell>
          <cell r="S73">
            <v>56.9</v>
          </cell>
          <cell r="T73">
            <v>91.1</v>
          </cell>
        </row>
        <row r="74">
          <cell r="N74" t="str">
            <v>ОБРАБАТЫВАЮЩИЕ ПРОИЗВОДСТВА</v>
          </cell>
          <cell r="O74">
            <v>48.6</v>
          </cell>
          <cell r="P74">
            <v>24.2</v>
          </cell>
          <cell r="Q74">
            <v>21.2</v>
          </cell>
          <cell r="R74">
            <v>39.700000000000003</v>
          </cell>
          <cell r="S74">
            <v>58.1</v>
          </cell>
          <cell r="T74">
            <v>58.4</v>
          </cell>
        </row>
        <row r="75">
          <cell r="N75" t="str">
            <v>ОБЕСПЕЧЕНИЕ ЭЛЕКТРИЧЕСКОЙ ЭНЕРГИЕЙ, ГАЗОМ И ПАРОМ; КОНДИЦИОНИРОВАНИЕ ВОЗДУХА</v>
          </cell>
          <cell r="O75">
            <v>51.2</v>
          </cell>
          <cell r="P75">
            <v>23.1</v>
          </cell>
          <cell r="Q75">
            <v>84</v>
          </cell>
          <cell r="R75">
            <v>43.1</v>
          </cell>
          <cell r="S75">
            <v>60.2</v>
          </cell>
          <cell r="T75">
            <v>63.3</v>
          </cell>
        </row>
        <row r="76">
          <cell r="N76" t="str">
            <v>ВОДОСНАБЖЕНИЕ; ВОДООТВЕДЕНИЕ, ОРГАНИЗАЦИЯ СБОРА И УТИЛИЗАЦИИ ОТХОДОВ, ДЕЯТЕЛЬНОСТЬ ПО ЛИКВИДАЦИИ ЗАГРЯЗНЕНИЙ</v>
          </cell>
          <cell r="O76">
            <v>40.299999999999997</v>
          </cell>
          <cell r="P76">
            <v>32.799999999999997</v>
          </cell>
          <cell r="Q76">
            <v>18.600000000000001</v>
          </cell>
          <cell r="R76">
            <v>39.9</v>
          </cell>
          <cell r="S76">
            <v>39.5</v>
          </cell>
          <cell r="T76">
            <v>68.599999999999994</v>
          </cell>
        </row>
        <row r="77">
          <cell r="N77" t="str">
            <v>СТРОИТЕЛЬСТВО</v>
          </cell>
          <cell r="O77">
            <v>50</v>
          </cell>
          <cell r="P77">
            <v>26.6</v>
          </cell>
          <cell r="Q77">
            <v>6.3</v>
          </cell>
          <cell r="R77">
            <v>22.3</v>
          </cell>
          <cell r="S77">
            <v>63.4</v>
          </cell>
          <cell r="T77">
            <v>67.5</v>
          </cell>
        </row>
        <row r="78">
          <cell r="N78" t="str">
            <v>ТОРГОВЛЯ ОПТОВАЯ И РОЗНИЧНАЯ; РЕМОНТ АВТОТРАНСПОРТНЫХ СРЕДСТВ И МОТОЦИКЛОВ</v>
          </cell>
          <cell r="O78">
            <v>77.900000000000006</v>
          </cell>
          <cell r="P78">
            <v>14.8</v>
          </cell>
          <cell r="Q78">
            <v>6.1</v>
          </cell>
          <cell r="R78">
            <v>91.5</v>
          </cell>
          <cell r="S78">
            <v>80.7</v>
          </cell>
          <cell r="T78">
            <v>57</v>
          </cell>
        </row>
        <row r="79">
          <cell r="N79" t="str">
            <v>ТРАНСПОРТИРОВКА И ХРАНЕНИЕ</v>
          </cell>
          <cell r="O79">
            <v>52.9</v>
          </cell>
          <cell r="P79">
            <v>35.1</v>
          </cell>
          <cell r="Q79">
            <v>16.8</v>
          </cell>
          <cell r="R79">
            <v>45</v>
          </cell>
          <cell r="S79">
            <v>77.099999999999994</v>
          </cell>
          <cell r="T79">
            <v>68.400000000000006</v>
          </cell>
        </row>
        <row r="80">
          <cell r="N80" t="str">
            <v>ДЕЯТЕЛЬНОСТЬ ГОСТИНИЦ И ПРЕДПРИЯТИЙ ОБЩЕСТВЕННОГО ПИТАНИЯ</v>
          </cell>
          <cell r="O80">
            <v>41.7</v>
          </cell>
          <cell r="P80">
            <v>15.1</v>
          </cell>
          <cell r="Q80" t="e">
            <v>#DIV/0!</v>
          </cell>
          <cell r="R80">
            <v>39.299999999999997</v>
          </cell>
          <cell r="S80">
            <v>62.5</v>
          </cell>
          <cell r="T80">
            <v>54.4</v>
          </cell>
        </row>
        <row r="81">
          <cell r="N81" t="str">
            <v>ДЕЯТЕЛЬНОСТЬ В ОБЛАСТИ ИНФОРМАЦИИ И СВЯЗИ</v>
          </cell>
          <cell r="O81">
            <v>70.3</v>
          </cell>
          <cell r="P81">
            <v>41.7</v>
          </cell>
          <cell r="Q81">
            <v>100</v>
          </cell>
          <cell r="R81">
            <v>63.9</v>
          </cell>
          <cell r="S81">
            <v>74.2</v>
          </cell>
          <cell r="T81">
            <v>67.2</v>
          </cell>
        </row>
        <row r="82">
          <cell r="N82" t="str">
            <v>ДЕЯТЕЛЬНОСТЬ ФИНАНСОВАЯ И СТРАХОВАЯ</v>
          </cell>
          <cell r="O82">
            <v>35.299999999999997</v>
          </cell>
          <cell r="P82">
            <v>8.3000000000000007</v>
          </cell>
          <cell r="Q82">
            <v>2.5</v>
          </cell>
          <cell r="R82">
            <v>56</v>
          </cell>
          <cell r="S82">
            <v>74.599999999999994</v>
          </cell>
          <cell r="T82">
            <v>63.4</v>
          </cell>
        </row>
        <row r="83">
          <cell r="N83" t="str">
            <v>ДЕЯТЕЛЬНОСТЬ ПО ОПЕРАЦИЯМ С НЕДВИЖИМЫМ ИМУЩЕСТВОМ</v>
          </cell>
          <cell r="O83">
            <v>22.6</v>
          </cell>
          <cell r="P83">
            <v>14.3</v>
          </cell>
          <cell r="Q83">
            <v>18.8</v>
          </cell>
          <cell r="R83">
            <v>23.5</v>
          </cell>
          <cell r="S83">
            <v>55.8</v>
          </cell>
          <cell r="T83">
            <v>55.1</v>
          </cell>
        </row>
        <row r="84">
          <cell r="N84" t="str">
            <v>ДЕЯТЕЛЬНОСТЬ ПРОФЕССИОНАЛЬНАЯ, НАУЧНАЯ И ТЕХНИЧЕСКАЯ</v>
          </cell>
          <cell r="O84">
            <v>66.2</v>
          </cell>
          <cell r="P84">
            <v>26.3</v>
          </cell>
          <cell r="Q84">
            <v>32.4</v>
          </cell>
          <cell r="R84">
            <v>55.9</v>
          </cell>
          <cell r="S84">
            <v>83</v>
          </cell>
          <cell r="T84">
            <v>72</v>
          </cell>
        </row>
        <row r="85">
          <cell r="N85" t="str">
            <v>ДЕЯТЕЛЬНОСТЬ АДМИНИСТРАТИВНАЯ И СОПУТСТВУЮЩИЕ ДОПОЛНИТЕЛЬНЫЕ УСЛУГИ</v>
          </cell>
          <cell r="O85">
            <v>62.7</v>
          </cell>
          <cell r="P85">
            <v>80.099999999999994</v>
          </cell>
          <cell r="Q85" t="e">
            <v>#DIV/0!</v>
          </cell>
          <cell r="R85">
            <v>67.599999999999994</v>
          </cell>
          <cell r="S85">
            <v>88</v>
          </cell>
          <cell r="T85">
            <v>21.6</v>
          </cell>
        </row>
        <row r="86">
          <cell r="N86" t="str">
            <v>ГОСУДАРСТВЕННОЕ УПРАВЛЕНИЕ И ОБЕСПЕЧЕНИЕ ВОЕННОЙ БЕЗОПАСНОСТИ; СОЦИАЛЬНОЕ ОБЕСПЕЧЕНИЕ</v>
          </cell>
          <cell r="O86">
            <v>68</v>
          </cell>
          <cell r="P86">
            <v>37</v>
          </cell>
          <cell r="Q86" t="e">
            <v>#DIV/0!</v>
          </cell>
          <cell r="R86" t="e">
            <v>#DIV/0!</v>
          </cell>
          <cell r="S86">
            <v>79.2</v>
          </cell>
          <cell r="T86">
            <v>62.4</v>
          </cell>
        </row>
        <row r="87">
          <cell r="N87" t="str">
            <v>ДЕЯТЕЛЬНОСТЬ В ОБЛАСТИ ЗДРАВООХРАНЕНИЯ И СОЦИАЛЬНЫХ УСЛУГ</v>
          </cell>
          <cell r="O87">
            <v>63.3</v>
          </cell>
          <cell r="P87">
            <v>62.9</v>
          </cell>
          <cell r="Q87" t="e">
            <v>#DIV/0!</v>
          </cell>
          <cell r="R87">
            <v>48.3</v>
          </cell>
          <cell r="S87">
            <v>63.6</v>
          </cell>
          <cell r="T87">
            <v>78.099999999999994</v>
          </cell>
        </row>
        <row r="88">
          <cell r="N88" t="str">
            <v>ДЕЯТЕЛЬНОСТЬ В ОБЛАСТИ КУЛЬТУРЫ, СПОРТА, ОРГАНИЗАЦИИ ДОСУГА И РАЗВЛЕЧЕНИЙ</v>
          </cell>
          <cell r="O88">
            <v>13.1</v>
          </cell>
          <cell r="P88">
            <v>5.9</v>
          </cell>
          <cell r="Q88">
            <v>19.600000000000001</v>
          </cell>
          <cell r="R88">
            <v>71.599999999999994</v>
          </cell>
          <cell r="S88">
            <v>63.7</v>
          </cell>
          <cell r="T88">
            <v>100</v>
          </cell>
        </row>
        <row r="89">
          <cell r="N89" t="str">
            <v>ПРЕДОСТАВЛЕНИЕ ПРОЧИХ ВИДОВ УСЛУГ</v>
          </cell>
          <cell r="O89">
            <v>51.2</v>
          </cell>
          <cell r="P89">
            <v>39.299999999999997</v>
          </cell>
          <cell r="Q89" t="e">
            <v>#DIV/0!</v>
          </cell>
          <cell r="R89">
            <v>31.6</v>
          </cell>
          <cell r="S89">
            <v>61.1</v>
          </cell>
          <cell r="T89">
            <v>78.7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>
        <row r="7">
          <cell r="N7" t="str">
            <v>Всего по обследуемым видам экономической деятельности</v>
          </cell>
          <cell r="O7">
            <v>52.841520959810097</v>
          </cell>
          <cell r="P7">
            <v>20.565563527297019</v>
          </cell>
          <cell r="Q7">
            <v>8.8818228015068517</v>
          </cell>
          <cell r="R7">
            <v>66.552733094171884</v>
          </cell>
          <cell r="S7">
            <v>62.501306433008239</v>
          </cell>
          <cell r="T7">
            <v>62.54431388586702</v>
          </cell>
        </row>
        <row r="8">
          <cell r="N8" t="str">
            <v>Растениеводство и животноводство, охота и предоставление соответствующих услуг в этих областях</v>
          </cell>
          <cell r="O8">
            <v>35.217679265502063</v>
          </cell>
          <cell r="P8">
            <v>17.755684898099826</v>
          </cell>
          <cell r="Q8">
            <v>7.4906146058134464</v>
          </cell>
          <cell r="R8">
            <v>33.526001105141638</v>
          </cell>
          <cell r="S8">
            <v>53.205572043107942</v>
          </cell>
          <cell r="T8">
            <v>54.521973466003317</v>
          </cell>
        </row>
        <row r="9">
          <cell r="N9" t="str">
            <v>Лесоводство и лесозаготовки</v>
          </cell>
          <cell r="O9">
            <v>83.732345849121586</v>
          </cell>
          <cell r="P9">
            <v>85.393317090149665</v>
          </cell>
          <cell r="Q9" t="e">
            <v>#DIV/0!</v>
          </cell>
          <cell r="R9">
            <v>100</v>
          </cell>
          <cell r="S9">
            <v>78.541296060991101</v>
          </cell>
          <cell r="T9">
            <v>83.05582383619857</v>
          </cell>
        </row>
        <row r="10">
          <cell r="N10" t="str">
            <v>Рыболовство и рыбоводство</v>
          </cell>
          <cell r="O10">
            <v>57.465242796695563</v>
          </cell>
          <cell r="P10">
            <v>40.455212922173274</v>
          </cell>
          <cell r="Q10" t="e">
            <v>#DIV/0!</v>
          </cell>
          <cell r="R10">
            <v>57.616874730951352</v>
          </cell>
          <cell r="S10">
            <v>88.542713567839201</v>
          </cell>
          <cell r="T10">
            <v>53.413261561047221</v>
          </cell>
        </row>
        <row r="11">
          <cell r="N11" t="str">
            <v>Добыча металлических руд</v>
          </cell>
          <cell r="O11">
            <v>43.957155658391848</v>
          </cell>
          <cell r="P11">
            <v>21.315907941225682</v>
          </cell>
          <cell r="Q11">
            <v>15.921405505993109</v>
          </cell>
          <cell r="R11">
            <v>38.672394473450687</v>
          </cell>
          <cell r="S11">
            <v>62.849097528996744</v>
          </cell>
          <cell r="T11">
            <v>89.492331860357353</v>
          </cell>
        </row>
        <row r="12">
          <cell r="N12" t="str">
            <v>Добыча прочих полезных ископаемых</v>
          </cell>
          <cell r="O12">
            <v>92.850116808065906</v>
          </cell>
          <cell r="P12">
            <v>44.131147540983605</v>
          </cell>
          <cell r="Q12">
            <v>36.621032980709401</v>
          </cell>
          <cell r="R12">
            <v>78.087230688386754</v>
          </cell>
          <cell r="S12">
            <v>98.602875477215505</v>
          </cell>
          <cell r="T12">
            <v>100</v>
          </cell>
        </row>
        <row r="13">
          <cell r="N13" t="str">
            <v>Производство пищевых продуктов</v>
          </cell>
          <cell r="O13">
            <v>45.845972067022444</v>
          </cell>
          <cell r="P13">
            <v>24.460868903045004</v>
          </cell>
          <cell r="Q13">
            <v>16.916038085816737</v>
          </cell>
          <cell r="R13">
            <v>36.632728074445318</v>
          </cell>
          <cell r="S13">
            <v>54.968864777544759</v>
          </cell>
          <cell r="T13">
            <v>62.903007934177623</v>
          </cell>
        </row>
        <row r="14">
          <cell r="N14" t="str">
            <v>Производство напитков</v>
          </cell>
          <cell r="O14">
            <v>53.530191762959298</v>
          </cell>
          <cell r="P14">
            <v>18.331296522608596</v>
          </cell>
          <cell r="Q14">
            <v>0</v>
          </cell>
          <cell r="R14">
            <v>35.216814526158693</v>
          </cell>
          <cell r="S14">
            <v>59.222506983039139</v>
          </cell>
          <cell r="T14">
            <v>61.27224199288257</v>
          </cell>
        </row>
        <row r="15">
          <cell r="N15" t="str">
            <v>Производство текстильных изделий</v>
          </cell>
          <cell r="O15">
            <v>38.156991014930078</v>
          </cell>
          <cell r="P15">
            <v>49.634644687629873</v>
          </cell>
          <cell r="Q15" t="e">
            <v>#DIV/0!</v>
          </cell>
          <cell r="R15">
            <v>41.079312644919483</v>
          </cell>
          <cell r="S15">
            <v>36.378509174386821</v>
          </cell>
          <cell r="T15">
            <v>76.075299486594417</v>
          </cell>
        </row>
        <row r="16">
          <cell r="N16" t="str">
            <v>Производство одежды</v>
          </cell>
          <cell r="O16">
            <v>27.034733022291341</v>
          </cell>
          <cell r="P16">
            <v>8.006106485780391</v>
          </cell>
          <cell r="Q16" t="e">
            <v>#DIV/0!</v>
          </cell>
          <cell r="R16">
            <v>35.5519914461374</v>
          </cell>
          <cell r="S16">
            <v>54.005434273400169</v>
          </cell>
          <cell r="T16">
            <v>40.523560209424083</v>
          </cell>
        </row>
        <row r="17">
          <cell r="N17" t="str">
            <v>Производство кожи и изделий из кожи</v>
          </cell>
          <cell r="O17">
            <v>47.779503053288558</v>
          </cell>
          <cell r="P17">
            <v>36.457851415508621</v>
          </cell>
          <cell r="Q17">
            <v>100</v>
          </cell>
          <cell r="R17">
            <v>68.696509009009006</v>
          </cell>
          <cell r="S17">
            <v>71.267439028633049</v>
          </cell>
          <cell r="T17">
            <v>92.216912123280991</v>
          </cell>
        </row>
        <row r="18">
          <cell r="N18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O18">
            <v>63.736541429383685</v>
          </cell>
          <cell r="P18">
            <v>60.503276924581826</v>
          </cell>
          <cell r="Q18" t="e">
            <v>#DIV/0!</v>
          </cell>
          <cell r="R18">
            <v>87.367331089826564</v>
          </cell>
          <cell r="S18">
            <v>61.369827048669222</v>
          </cell>
          <cell r="T18">
            <v>100</v>
          </cell>
        </row>
        <row r="19">
          <cell r="N19" t="str">
            <v>Производство бумаги и бумажных изделий</v>
          </cell>
          <cell r="O19">
            <v>65.076845909340491</v>
          </cell>
          <cell r="P19">
            <v>46.41639397343878</v>
          </cell>
          <cell r="Q19" t="e">
            <v>#DIV/0!</v>
          </cell>
          <cell r="R19">
            <v>40.812795706517896</v>
          </cell>
          <cell r="S19">
            <v>67.92874408788127</v>
          </cell>
          <cell r="T19">
            <v>64.825396825396822</v>
          </cell>
        </row>
        <row r="20">
          <cell r="N20" t="str">
            <v>Производство химических веществ и химических продуктов</v>
          </cell>
          <cell r="O20">
            <v>41.121087144692474</v>
          </cell>
          <cell r="P20">
            <v>15.55073081843911</v>
          </cell>
          <cell r="Q20">
            <v>9.7760551248923289</v>
          </cell>
          <cell r="R20">
            <v>29.43723552318961</v>
          </cell>
          <cell r="S20">
            <v>41.660529518377501</v>
          </cell>
          <cell r="T20">
            <v>54.509963675866523</v>
          </cell>
        </row>
        <row r="21">
          <cell r="N21" t="str">
            <v>Производство лекарственных средств и материалов, применяемых в медицинских целях</v>
          </cell>
          <cell r="O21">
            <v>36.637053573214587</v>
          </cell>
          <cell r="P21">
            <v>12.854927107045352</v>
          </cell>
          <cell r="Q21">
            <v>24.695121951219516</v>
          </cell>
          <cell r="R21">
            <v>53.982901090148836</v>
          </cell>
          <cell r="S21">
            <v>64.926157245462022</v>
          </cell>
          <cell r="T21">
            <v>68.665140580495233</v>
          </cell>
        </row>
        <row r="22">
          <cell r="N22" t="str">
            <v>Производство резиновых и пластмассовых изделий</v>
          </cell>
          <cell r="O22">
            <v>53.300417624185123</v>
          </cell>
          <cell r="P22">
            <v>38.077343740399193</v>
          </cell>
          <cell r="Q22" t="e">
            <v>#DIV/0!</v>
          </cell>
          <cell r="R22">
            <v>58.947795251800841</v>
          </cell>
          <cell r="S22">
            <v>62.45951938354677</v>
          </cell>
          <cell r="T22">
            <v>70.950414840325607</v>
          </cell>
        </row>
        <row r="23">
          <cell r="N23" t="str">
            <v>Производство прочей неметаллической минеральной продукции</v>
          </cell>
          <cell r="O23">
            <v>64.044432001195503</v>
          </cell>
          <cell r="P23">
            <v>45.360797299743396</v>
          </cell>
          <cell r="Q23" t="e">
            <v>#DIV/0!</v>
          </cell>
          <cell r="R23">
            <v>58.511226956344466</v>
          </cell>
          <cell r="S23">
            <v>68.644138980279706</v>
          </cell>
          <cell r="T23">
            <v>64.200398142003976</v>
          </cell>
        </row>
        <row r="24">
          <cell r="N24" t="str">
            <v>Производство металлургическое</v>
          </cell>
          <cell r="O24">
            <v>92.31578947368422</v>
          </cell>
          <cell r="P24" t="e">
            <v>#DIV/0!</v>
          </cell>
          <cell r="Q24" t="e">
            <v>#DIV/0!</v>
          </cell>
          <cell r="R24">
            <v>45.925925925925931</v>
          </cell>
          <cell r="S24">
            <v>100</v>
          </cell>
          <cell r="T24" t="e">
            <v>#DIV/0!</v>
          </cell>
        </row>
        <row r="25">
          <cell r="N25" t="str">
            <v>Производство готовых металлических изделий, кроме машин и оборудования</v>
          </cell>
          <cell r="O25">
            <v>55.246776431853093</v>
          </cell>
          <cell r="P25">
            <v>27.308643396431968</v>
          </cell>
          <cell r="Q25">
            <v>23.094822571262359</v>
          </cell>
          <cell r="R25">
            <v>59.952239306213087</v>
          </cell>
          <cell r="S25">
            <v>73.658261371148043</v>
          </cell>
          <cell r="T25">
            <v>62.822514002387294</v>
          </cell>
        </row>
        <row r="26">
          <cell r="N26" t="str">
            <v>Производство компьютеров, электронных и оптических изделий</v>
          </cell>
          <cell r="O26">
            <v>68.366369328363078</v>
          </cell>
          <cell r="P26">
            <v>35.300936484168318</v>
          </cell>
          <cell r="Q26">
            <v>54.379251700680278</v>
          </cell>
          <cell r="R26">
            <v>75.432695018134666</v>
          </cell>
          <cell r="S26">
            <v>78.401568417916948</v>
          </cell>
          <cell r="T26">
            <v>42.217281548901092</v>
          </cell>
        </row>
        <row r="27">
          <cell r="N27" t="str">
            <v>Производство электрического оборудования</v>
          </cell>
          <cell r="O27">
            <v>53.267425650146052</v>
          </cell>
          <cell r="P27">
            <v>53.127551237099304</v>
          </cell>
          <cell r="Q27">
            <v>17.021276595744681</v>
          </cell>
          <cell r="R27">
            <v>71.975833670851898</v>
          </cell>
          <cell r="S27">
            <v>53.173258871858664</v>
          </cell>
          <cell r="T27">
            <v>39.997480133552919</v>
          </cell>
        </row>
        <row r="28">
          <cell r="N28" t="str">
            <v>Производство машин и оборудования, не включенных в другие группировки</v>
          </cell>
          <cell r="O28">
            <v>62.866360595081346</v>
          </cell>
          <cell r="P28">
            <v>28.534202153882894</v>
          </cell>
          <cell r="Q28" t="e">
            <v>#DIV/0!</v>
          </cell>
          <cell r="R28">
            <v>32.532360044503541</v>
          </cell>
          <cell r="S28">
            <v>73.100764449726483</v>
          </cell>
          <cell r="T28">
            <v>78.214015021015655</v>
          </cell>
        </row>
        <row r="29">
          <cell r="N29" t="str">
            <v>Производство автотранспортных средств, прицепов и полуприцепов</v>
          </cell>
          <cell r="O29">
            <v>89.284769256380827</v>
          </cell>
          <cell r="P29">
            <v>58.088407125779703</v>
          </cell>
          <cell r="Q29">
            <v>43.139841688654357</v>
          </cell>
          <cell r="R29">
            <v>79.585498417248999</v>
          </cell>
          <cell r="S29">
            <v>92.982181513345836</v>
          </cell>
          <cell r="T29">
            <v>97.323105823418913</v>
          </cell>
        </row>
        <row r="30">
          <cell r="N30" t="str">
            <v>Производство прочих транспортных средств и оборудования</v>
          </cell>
          <cell r="O30">
            <v>42.778898212821531</v>
          </cell>
          <cell r="P30">
            <v>30.287004085936474</v>
          </cell>
          <cell r="Q30">
            <v>31.299833117003516</v>
          </cell>
          <cell r="R30">
            <v>38.959884112846552</v>
          </cell>
          <cell r="S30">
            <v>51.373402019560864</v>
          </cell>
          <cell r="T30">
            <v>36.642795485789193</v>
          </cell>
        </row>
        <row r="31">
          <cell r="N31" t="str">
            <v>Производство прочих готовых изделий</v>
          </cell>
          <cell r="O31">
            <v>81</v>
          </cell>
          <cell r="P31">
            <v>46.327683615819218</v>
          </cell>
          <cell r="Q31" t="e">
            <v>#DIV/0!</v>
          </cell>
          <cell r="R31">
            <v>43.165887850467286</v>
          </cell>
          <cell r="S31">
            <v>96.28250073035349</v>
          </cell>
          <cell r="T31">
            <v>100</v>
          </cell>
        </row>
        <row r="32">
          <cell r="N32" t="str">
            <v>Ремонт и монтаж машин и оборудования</v>
          </cell>
          <cell r="O32">
            <v>85.012904623992753</v>
          </cell>
          <cell r="P32" t="e">
            <v>#DIV/0!</v>
          </cell>
          <cell r="Q32" t="e">
            <v>#DIV/0!</v>
          </cell>
          <cell r="R32" t="e">
            <v>#DIV/0!</v>
          </cell>
          <cell r="S32">
            <v>87.291748620517339</v>
          </cell>
          <cell r="T32">
            <v>56.26927718921818</v>
          </cell>
        </row>
        <row r="33">
          <cell r="N33" t="str">
            <v>Обеспечение электрической энергией, газом и паром; кондиционирование воздуха</v>
          </cell>
          <cell r="O33">
            <v>53.427722877344131</v>
          </cell>
          <cell r="P33">
            <v>25.662926759966176</v>
          </cell>
          <cell r="Q33">
            <v>85.620915032679747</v>
          </cell>
          <cell r="R33">
            <v>43.864282543558062</v>
          </cell>
          <cell r="S33">
            <v>62.897669982179529</v>
          </cell>
          <cell r="T33">
            <v>62.360635848182355</v>
          </cell>
        </row>
        <row r="34">
          <cell r="N34" t="str">
            <v>Забор, очистка и распределение воды</v>
          </cell>
          <cell r="O34">
            <v>39.590549948070311</v>
          </cell>
          <cell r="P34">
            <v>34.804325575185793</v>
          </cell>
          <cell r="Q34" t="e">
            <v>#DIV/0!</v>
          </cell>
          <cell r="R34">
            <v>39.151757958526858</v>
          </cell>
          <cell r="S34">
            <v>40.57550082479564</v>
          </cell>
          <cell r="T34">
            <v>68.799903888806739</v>
          </cell>
        </row>
        <row r="35">
          <cell r="N35" t="str">
            <v>Сбор, обработка и утилизация отходов; обработка вторичного сырья</v>
          </cell>
          <cell r="O35">
            <v>42.651578906482648</v>
          </cell>
          <cell r="P35">
            <v>31.635675497778514</v>
          </cell>
          <cell r="Q35" t="e">
            <v>#DIV/0!</v>
          </cell>
          <cell r="R35">
            <v>36.712817657183358</v>
          </cell>
          <cell r="S35">
            <v>62.057860061099056</v>
          </cell>
          <cell r="T35">
            <v>41.262367464106454</v>
          </cell>
        </row>
        <row r="36">
          <cell r="N36" t="str">
            <v>Предоставление услуг в области ликвидации последствий загрязнений и прочих услуг, связанных с удалением отходов</v>
          </cell>
          <cell r="O36">
            <v>43.643300918422476</v>
          </cell>
          <cell r="P36">
            <v>35.59501722767029</v>
          </cell>
          <cell r="Q36">
            <v>20.778318276580968</v>
          </cell>
          <cell r="R36">
            <v>34.929425791315722</v>
          </cell>
          <cell r="S36">
            <v>85.334719781992902</v>
          </cell>
          <cell r="T36">
            <v>64.728772215123712</v>
          </cell>
        </row>
        <row r="37">
          <cell r="N37" t="str">
            <v>Строительство зданий</v>
          </cell>
          <cell r="O37">
            <v>72.008453530253433</v>
          </cell>
          <cell r="P37">
            <v>36.299121795440428</v>
          </cell>
          <cell r="Q37" t="e">
            <v>#DIV/0!</v>
          </cell>
          <cell r="R37">
            <v>39.87566607460036</v>
          </cell>
          <cell r="S37">
            <v>71.117706115983751</v>
          </cell>
          <cell r="T37">
            <v>82.709509129713069</v>
          </cell>
        </row>
        <row r="38">
          <cell r="N38" t="str">
            <v>Строительство инженерных сооружений</v>
          </cell>
          <cell r="O38">
            <v>58.789256476304665</v>
          </cell>
          <cell r="P38">
            <v>14.047960109785562</v>
          </cell>
          <cell r="Q38">
            <v>9.260670731707302</v>
          </cell>
          <cell r="R38">
            <v>40.522822920038848</v>
          </cell>
          <cell r="S38">
            <v>56.433423335665097</v>
          </cell>
          <cell r="T38">
            <v>72.603116038957864</v>
          </cell>
        </row>
        <row r="39">
          <cell r="N39" t="str">
            <v>Работы строительные специализированные</v>
          </cell>
          <cell r="O39">
            <v>52.134907239147232</v>
          </cell>
          <cell r="P39">
            <v>37.791106299986673</v>
          </cell>
          <cell r="Q39" t="e">
            <v>#DIV/0!</v>
          </cell>
          <cell r="R39">
            <v>25.709151146267885</v>
          </cell>
          <cell r="S39">
            <v>67.470439998956138</v>
          </cell>
          <cell r="T39">
            <v>66.339215118241952</v>
          </cell>
        </row>
        <row r="40">
          <cell r="N40" t="str">
            <v>Торговля оптовая и розничная автотранспортными средствами и мотоциклами и их ремонт</v>
          </cell>
          <cell r="O40">
            <v>14.743283562210408</v>
          </cell>
          <cell r="P40">
            <v>4.8445875196771606</v>
          </cell>
          <cell r="Q40" t="e">
            <v>#DIV/0!</v>
          </cell>
          <cell r="R40">
            <v>28.698920944125323</v>
          </cell>
          <cell r="S40">
            <v>46.329084762322438</v>
          </cell>
          <cell r="T40">
            <v>37.913469598297766</v>
          </cell>
        </row>
        <row r="41">
          <cell r="N41" t="str">
            <v>Торговля оптовая, кроме оптовой торговли автотранспортными средствами и мотоциклами</v>
          </cell>
          <cell r="O41">
            <v>91.912542875410693</v>
          </cell>
          <cell r="P41">
            <v>43.422987846451875</v>
          </cell>
          <cell r="Q41" t="e">
            <v>#DIV/0!</v>
          </cell>
          <cell r="R41">
            <v>94.53161619756456</v>
          </cell>
          <cell r="S41">
            <v>91.31305265753646</v>
          </cell>
          <cell r="T41">
            <v>50.865188763246294</v>
          </cell>
        </row>
        <row r="42">
          <cell r="N42" t="str">
            <v>Торговля розничная, кроме торговли автотранспортными средствами и мотоциклами</v>
          </cell>
          <cell r="O42">
            <v>43.174261844765766</v>
          </cell>
          <cell r="P42">
            <v>20.93514908465481</v>
          </cell>
          <cell r="Q42">
            <v>6.8656716417910504</v>
          </cell>
          <cell r="R42">
            <v>58.04147884425813</v>
          </cell>
          <cell r="S42">
            <v>61.902375737847883</v>
          </cell>
          <cell r="T42">
            <v>78.314035501392013</v>
          </cell>
        </row>
        <row r="43">
          <cell r="N43" t="str">
            <v>Деятельность сухопутного и трубопроводного транспорта</v>
          </cell>
          <cell r="O43">
            <v>56.717732801436846</v>
          </cell>
          <cell r="P43">
            <v>39.545532713322551</v>
          </cell>
          <cell r="Q43">
            <v>18.102485128483856</v>
          </cell>
          <cell r="R43">
            <v>48.079936824838512</v>
          </cell>
          <cell r="S43">
            <v>82.796353558877229</v>
          </cell>
          <cell r="T43">
            <v>72.212708962755798</v>
          </cell>
        </row>
        <row r="44">
          <cell r="N44" t="str">
            <v>Складское хозяйство и вспомогательная транспортная деятельность</v>
          </cell>
          <cell r="O44">
            <v>36.714192505131066</v>
          </cell>
          <cell r="P44">
            <v>32.724461478939297</v>
          </cell>
          <cell r="Q44">
            <v>19.528949950932283</v>
          </cell>
          <cell r="R44">
            <v>28.845806261035182</v>
          </cell>
          <cell r="S44">
            <v>57.91658663413881</v>
          </cell>
          <cell r="T44">
            <v>57.446947210138141</v>
          </cell>
        </row>
        <row r="45">
          <cell r="N45" t="str">
            <v>Деятельность почтовой связи и курьерская деятельность</v>
          </cell>
          <cell r="O45">
            <v>5.1818984902023839</v>
          </cell>
          <cell r="P45">
            <v>1.8248519752370345</v>
          </cell>
          <cell r="Q45" t="e">
            <v>#DIV/0!</v>
          </cell>
          <cell r="R45">
            <v>100</v>
          </cell>
          <cell r="S45">
            <v>8.1696065777522655</v>
          </cell>
          <cell r="T45">
            <v>45.970937912813731</v>
          </cell>
        </row>
        <row r="46">
          <cell r="N46" t="str">
            <v>Деятельность по предоставлению мест для временного проживания</v>
          </cell>
          <cell r="O46">
            <v>31.415178356520478</v>
          </cell>
          <cell r="P46">
            <v>18.176763563463226</v>
          </cell>
          <cell r="Q46" t="e">
            <v>#DIV/0!</v>
          </cell>
          <cell r="R46">
            <v>47.369582000661737</v>
          </cell>
          <cell r="S46">
            <v>83.46316650659837</v>
          </cell>
          <cell r="T46">
            <v>94.571865443425082</v>
          </cell>
        </row>
        <row r="47">
          <cell r="N47" t="str">
            <v>Деятельность по предоставлению продуктов питания и напитков</v>
          </cell>
          <cell r="O47">
            <v>35.346548250910274</v>
          </cell>
          <cell r="P47">
            <v>8.7287740992438021</v>
          </cell>
          <cell r="Q47" t="e">
            <v>#DIV/0!</v>
          </cell>
          <cell r="R47">
            <v>37.900301454847302</v>
          </cell>
          <cell r="S47">
            <v>56.798271449591056</v>
          </cell>
          <cell r="T47">
            <v>35.97153606710998</v>
          </cell>
        </row>
        <row r="48">
          <cell r="N48" t="str">
            <v>Деятельность издательская</v>
          </cell>
          <cell r="O48">
            <v>41.912624196376392</v>
          </cell>
          <cell r="P48">
            <v>37.671287763442585</v>
          </cell>
          <cell r="Q48" t="e">
            <v>#DIV/0!</v>
          </cell>
          <cell r="R48">
            <v>75.096525096525099</v>
          </cell>
          <cell r="S48">
            <v>85.234899328859072</v>
          </cell>
          <cell r="T48" t="e">
            <v>#DIV/0!</v>
          </cell>
        </row>
        <row r="49">
          <cell r="N49" t="str">
            <v>Деятельность в области телевизионного и радиовещания</v>
          </cell>
          <cell r="O49">
            <v>62.651003702232863</v>
          </cell>
          <cell r="P49">
            <v>43.282897753324164</v>
          </cell>
          <cell r="Q49" t="e">
            <v>#DIV/0!</v>
          </cell>
          <cell r="R49">
            <v>93.803786574870912</v>
          </cell>
          <cell r="S49">
            <v>62.282946822833139</v>
          </cell>
          <cell r="T49">
            <v>94.658997534921937</v>
          </cell>
        </row>
        <row r="50">
          <cell r="N50" t="str">
            <v>Деятельность в сфере телекоммуникаций</v>
          </cell>
          <cell r="O50">
            <v>72.385998540757527</v>
          </cell>
          <cell r="P50">
            <v>45.103324823039571</v>
          </cell>
          <cell r="Q50" t="e">
            <v>#DIV/0!</v>
          </cell>
          <cell r="R50">
            <v>66.978995868093833</v>
          </cell>
          <cell r="S50">
            <v>75.930274902674043</v>
          </cell>
          <cell r="T50">
            <v>68.976814742341148</v>
          </cell>
        </row>
        <row r="51">
          <cell r="N51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O51">
            <v>65.736806453599357</v>
          </cell>
          <cell r="P51">
            <v>5.227131300560055</v>
          </cell>
          <cell r="Q51" t="e">
            <v>#DIV/0!</v>
          </cell>
          <cell r="R51">
            <v>55.462184873949582</v>
          </cell>
          <cell r="S51">
            <v>67.232169488155165</v>
          </cell>
          <cell r="T51">
            <v>10.428931875525659</v>
          </cell>
        </row>
        <row r="52">
          <cell r="N52" t="str">
            <v>Деятельность в области информационных технологий</v>
          </cell>
          <cell r="O52">
            <v>52.467811158798284</v>
          </cell>
          <cell r="P52" t="e">
            <v>#DIV/0!</v>
          </cell>
          <cell r="Q52" t="e">
            <v>#DIV/0!</v>
          </cell>
          <cell r="R52" t="e">
            <v>#DIV/0!</v>
          </cell>
          <cell r="S52">
            <v>52.467811158798284</v>
          </cell>
          <cell r="T52" t="e">
            <v>#DIV/0!</v>
          </cell>
        </row>
        <row r="53">
          <cell r="N53" t="str">
            <v>Деятельность по предоставлению финансовых услуг, кроме услуг по страхованию и пенсионному обеспечению</v>
          </cell>
          <cell r="O53">
            <v>36.450695807932362</v>
          </cell>
          <cell r="P53">
            <v>11.280029137060666</v>
          </cell>
          <cell r="Q53">
            <v>2.2359190694980535</v>
          </cell>
          <cell r="R53">
            <v>25.535568041526947</v>
          </cell>
          <cell r="S53">
            <v>70.722893764802365</v>
          </cell>
          <cell r="T53">
            <v>55.277231712230922</v>
          </cell>
        </row>
        <row r="54">
          <cell r="N54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O54">
            <v>64.338151279707503</v>
          </cell>
          <cell r="P54">
            <v>58.176006392967729</v>
          </cell>
          <cell r="Q54" t="e">
            <v>#DIV/0!</v>
          </cell>
          <cell r="R54">
            <v>77.205882352941174</v>
          </cell>
          <cell r="S54">
            <v>73.205596107055953</v>
          </cell>
          <cell r="T54">
            <v>71.745297103613012</v>
          </cell>
        </row>
        <row r="55">
          <cell r="N55" t="str">
            <v>Деятельность вспомогательная в сфере финансовых услуг и страхования</v>
          </cell>
          <cell r="O55">
            <v>86.055776892430274</v>
          </cell>
          <cell r="P55" t="e">
            <v>#DIV/0!</v>
          </cell>
          <cell r="Q55" t="e">
            <v>#DIV/0!</v>
          </cell>
          <cell r="R55" t="e">
            <v>#DIV/0!</v>
          </cell>
          <cell r="S55">
            <v>100</v>
          </cell>
          <cell r="T55" t="e">
            <v>#DIV/0!</v>
          </cell>
        </row>
        <row r="56">
          <cell r="N56" t="str">
            <v>Операции с недвижимым имуществом</v>
          </cell>
          <cell r="O56">
            <v>27.07119166946072</v>
          </cell>
          <cell r="P56">
            <v>18.270505823096737</v>
          </cell>
          <cell r="Q56">
            <v>22.881702824396243</v>
          </cell>
          <cell r="R56">
            <v>35.514032105278268</v>
          </cell>
          <cell r="S56">
            <v>67.073663159230932</v>
          </cell>
          <cell r="T56">
            <v>40.660921649514812</v>
          </cell>
        </row>
        <row r="57">
          <cell r="N57" t="str">
            <v>Деятельность в области права и бухгалтерского учета</v>
          </cell>
          <cell r="O57">
            <v>55.915521837194994</v>
          </cell>
          <cell r="P57" t="e">
            <v>#DIV/0!</v>
          </cell>
          <cell r="Q57" t="e">
            <v>#DIV/0!</v>
          </cell>
          <cell r="R57" t="e">
            <v>#DIV/0!</v>
          </cell>
          <cell r="S57">
            <v>65.733590733590745</v>
          </cell>
          <cell r="T57">
            <v>0</v>
          </cell>
        </row>
        <row r="58">
          <cell r="N58" t="str">
            <v>Деятельность головных офисов; консультирование по вопросам управления</v>
          </cell>
          <cell r="O58">
            <v>62.821008536930435</v>
          </cell>
          <cell r="P58">
            <v>91.368626340788268</v>
          </cell>
          <cell r="Q58" t="e">
            <v>#DIV/0!</v>
          </cell>
          <cell r="R58">
            <v>29.37900184194368</v>
          </cell>
          <cell r="S58">
            <v>60.543680888022699</v>
          </cell>
          <cell r="T58">
            <v>67.125275353166273</v>
          </cell>
        </row>
        <row r="59">
          <cell r="N59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O59">
            <v>57.572094995759116</v>
          </cell>
          <cell r="P59">
            <v>9.3444161415739391</v>
          </cell>
          <cell r="Q59" t="e">
            <v>#DIV/0!</v>
          </cell>
          <cell r="R59">
            <v>40</v>
          </cell>
          <cell r="S59">
            <v>53.729135854637647</v>
          </cell>
          <cell r="T59">
            <v>68.574651964749464</v>
          </cell>
        </row>
        <row r="60">
          <cell r="N60" t="str">
            <v>Научные исследования и разработки</v>
          </cell>
          <cell r="O60">
            <v>66.799766859546466</v>
          </cell>
          <cell r="P60">
            <v>27.926576748320613</v>
          </cell>
          <cell r="Q60">
            <v>34.262774631231721</v>
          </cell>
          <cell r="R60">
            <v>82.960547201939448</v>
          </cell>
          <cell r="S60">
            <v>88.156608271723996</v>
          </cell>
          <cell r="T60">
            <v>88.398955403776625</v>
          </cell>
        </row>
        <row r="61">
          <cell r="N61" t="str">
            <v>Деятельность рекламная и исследование конъюнктуры рынка</v>
          </cell>
          <cell r="O61">
            <v>61.104426730836714</v>
          </cell>
          <cell r="P61" t="e">
            <v>#DIV/0!</v>
          </cell>
          <cell r="Q61" t="e">
            <v>#DIV/0!</v>
          </cell>
          <cell r="R61">
            <v>100</v>
          </cell>
          <cell r="S61">
            <v>59.780721080324518</v>
          </cell>
          <cell r="T61">
            <v>100</v>
          </cell>
        </row>
        <row r="62">
          <cell r="N62" t="str">
            <v>Аренда и лизинг</v>
          </cell>
          <cell r="O62">
            <v>61.398234959805833</v>
          </cell>
          <cell r="P62">
            <v>12.321519170834247</v>
          </cell>
          <cell r="Q62" t="e">
            <v>#DIV/0!</v>
          </cell>
          <cell r="R62">
            <v>74.026950920008744</v>
          </cell>
          <cell r="S62">
            <v>93.906863108018058</v>
          </cell>
          <cell r="T62">
            <v>44.956793802145413</v>
          </cell>
        </row>
        <row r="63">
          <cell r="N63" t="str">
            <v>Деятельность по обеспечению безопасности и проведению расследований</v>
          </cell>
          <cell r="O63">
            <v>75.360438292964247</v>
          </cell>
          <cell r="P63">
            <v>86.710963455149511</v>
          </cell>
          <cell r="Q63" t="e">
            <v>#DIV/0!</v>
          </cell>
          <cell r="R63">
            <v>100</v>
          </cell>
          <cell r="S63">
            <v>87.318489835430782</v>
          </cell>
          <cell r="T63">
            <v>66.383787207093093</v>
          </cell>
        </row>
        <row r="64">
          <cell r="N64" t="str">
            <v>Деятельность по обслуживанию зданий и территорий</v>
          </cell>
          <cell r="O64">
            <v>19.182629619597723</v>
          </cell>
          <cell r="P64">
            <v>72.849462365591393</v>
          </cell>
          <cell r="Q64" t="e">
            <v>#DIV/0!</v>
          </cell>
          <cell r="R64">
            <v>51.284000675789819</v>
          </cell>
          <cell r="S64">
            <v>9.5980177596659377</v>
          </cell>
          <cell r="T64">
            <v>22.34120603799504</v>
          </cell>
        </row>
        <row r="65">
          <cell r="N65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O65">
            <v>60.733479907169894</v>
          </cell>
          <cell r="P65">
            <v>57.971530249110316</v>
          </cell>
          <cell r="Q65" t="e">
            <v>#DIV/0!</v>
          </cell>
          <cell r="R65" t="e">
            <v>#DIV/0!</v>
          </cell>
          <cell r="S65">
            <v>61.50223103619237</v>
          </cell>
          <cell r="T65">
            <v>60.397043906680182</v>
          </cell>
        </row>
        <row r="66">
          <cell r="N66" t="str">
            <v>Деятельность в области здравоохранения</v>
          </cell>
          <cell r="O66">
            <v>57.867604524662518</v>
          </cell>
          <cell r="P66">
            <v>78.978036754818476</v>
          </cell>
          <cell r="Q66" t="e">
            <v>#DIV/0!</v>
          </cell>
          <cell r="R66">
            <v>49.476309226932671</v>
          </cell>
          <cell r="S66">
            <v>56.123868986366517</v>
          </cell>
          <cell r="T66">
            <v>84.040590405904055</v>
          </cell>
        </row>
        <row r="67">
          <cell r="N67" t="str">
            <v>Деятельность творческая, деятельность в области искусства и организации развлечений</v>
          </cell>
          <cell r="O67">
            <v>14.3556069586718</v>
          </cell>
          <cell r="P67">
            <v>6.4734855864134175</v>
          </cell>
          <cell r="Q67">
            <v>19.576307212696612</v>
          </cell>
          <cell r="R67">
            <v>100</v>
          </cell>
          <cell r="S67">
            <v>66.430021547160877</v>
          </cell>
          <cell r="T67">
            <v>100</v>
          </cell>
        </row>
        <row r="68">
          <cell r="N68" t="str">
            <v>Деятельность по организации и проведению азартных игр и заключению пари, по организации и проведению лотерей</v>
          </cell>
          <cell r="O68">
            <v>12.698412698412698</v>
          </cell>
          <cell r="P68" t="e">
            <v>#DIV/0!</v>
          </cell>
          <cell r="Q68" t="e">
            <v>#DIV/0!</v>
          </cell>
          <cell r="R68" t="e">
            <v>#DIV/0!</v>
          </cell>
          <cell r="S68">
            <v>12.698412698412698</v>
          </cell>
          <cell r="T68" t="e">
            <v>#DIV/0!</v>
          </cell>
        </row>
        <row r="69">
          <cell r="N69" t="str">
            <v>Деятельность в области спорта, отдыха и развлечений</v>
          </cell>
          <cell r="O69">
            <v>60.772613065326631</v>
          </cell>
          <cell r="P69" t="e">
            <v>#DIV/0!</v>
          </cell>
          <cell r="Q69" t="e">
            <v>#DIV/0!</v>
          </cell>
          <cell r="R69">
            <v>61.247575953458302</v>
          </cell>
          <cell r="S69">
            <v>44.444444444444443</v>
          </cell>
          <cell r="T69" t="e">
            <v>#DIV/0!</v>
          </cell>
        </row>
        <row r="70">
          <cell r="N70" t="str">
            <v>Ремонт компьютеров, предметов личного потребления и хозяйственно-бытового назначения</v>
          </cell>
          <cell r="O70">
            <v>37.027491408934708</v>
          </cell>
          <cell r="P70">
            <v>36.149825783972126</v>
          </cell>
          <cell r="Q70" t="e">
            <v>#DIV/0!</v>
          </cell>
          <cell r="R70">
            <v>100</v>
          </cell>
          <cell r="S70">
            <v>100</v>
          </cell>
          <cell r="T70" t="e">
            <v>#DIV/0!</v>
          </cell>
        </row>
        <row r="71">
          <cell r="N71" t="str">
            <v>Деятельность по предоставлению прочих персональных услуг</v>
          </cell>
          <cell r="O71">
            <v>51.586720027055975</v>
          </cell>
          <cell r="P71">
            <v>41.358482926170872</v>
          </cell>
          <cell r="Q71" t="e">
            <v>#DIV/0!</v>
          </cell>
          <cell r="R71">
            <v>23.176153797983591</v>
          </cell>
          <cell r="S71">
            <v>66.50075414781297</v>
          </cell>
          <cell r="T71">
            <v>86.715788349618236</v>
          </cell>
        </row>
        <row r="72">
          <cell r="N72" t="str">
            <v>СЕЛЬСКОЕ, ЛЕСНОЕ ХОЗЯЙСТВО, ОХОТА, РЫБОЛОВСТВО И РЫБОВОДСТВО</v>
          </cell>
          <cell r="O72">
            <v>35.264933164527875</v>
          </cell>
          <cell r="P72">
            <v>17.82575063183242</v>
          </cell>
          <cell r="Q72">
            <v>7.4906146058134464</v>
          </cell>
          <cell r="R72">
            <v>33.603622332375714</v>
          </cell>
          <cell r="S72">
            <v>53.215709305614169</v>
          </cell>
          <cell r="T72">
            <v>54.648128505464719</v>
          </cell>
        </row>
        <row r="73">
          <cell r="N73" t="str">
            <v>ДОБЫЧА ПОЛЕЗНЫХ ИСКОПАЕМЫХ</v>
          </cell>
          <cell r="O73">
            <v>44.030394076485052</v>
          </cell>
          <cell r="P73">
            <v>21.325924721745235</v>
          </cell>
          <cell r="Q73">
            <v>19.017919478706066</v>
          </cell>
          <cell r="R73">
            <v>38.681242407649052</v>
          </cell>
          <cell r="S73">
            <v>62.953223365039875</v>
          </cell>
          <cell r="T73">
            <v>89.555917265116264</v>
          </cell>
        </row>
        <row r="74">
          <cell r="N74" t="str">
            <v>ОБРАБАТЫВАЮЩИЕ ПРОИЗВОДСТВА</v>
          </cell>
          <cell r="O74">
            <v>47.197980578536033</v>
          </cell>
          <cell r="P74">
            <v>25.453323191865419</v>
          </cell>
          <cell r="Q74">
            <v>30.188517198436887</v>
          </cell>
          <cell r="R74">
            <v>41.496884806316963</v>
          </cell>
          <cell r="S74">
            <v>58.481409019319443</v>
          </cell>
          <cell r="T74">
            <v>62.011803492465802</v>
          </cell>
        </row>
        <row r="75">
          <cell r="N75" t="str">
            <v>ОБЕСПЕЧЕНИЕ ЭЛЕКТРИЧЕСКОЙ ЭНЕРГИЕЙ, ГАЗОМ И ПАРОМ; КОНДИЦИОНИРОВАНИЕ ВОЗДУХА</v>
          </cell>
          <cell r="O75">
            <v>53.427722877344131</v>
          </cell>
          <cell r="P75">
            <v>25.662926759966176</v>
          </cell>
          <cell r="Q75">
            <v>85.620915032679747</v>
          </cell>
          <cell r="R75">
            <v>43.864282543558062</v>
          </cell>
          <cell r="S75">
            <v>62.897669982179529</v>
          </cell>
          <cell r="T75">
            <v>62.360635848182355</v>
          </cell>
        </row>
        <row r="76">
          <cell r="N76" t="str">
            <v>ВОДОСНАБЖЕНИЕ; ВОДООТВЕДЕНИЕ, ОРГАНИЗАЦИЯ СБОРА И УТИЛИЗАЦИИ ОТХОДОВ, ДЕЯТЕЛЬНОСТЬ ПО ЛИКВИДАЦИИ ЗАГРЯЗНЕНИЙ</v>
          </cell>
          <cell r="O76">
            <v>40.064679770456465</v>
          </cell>
          <cell r="P76">
            <v>34.678802962078883</v>
          </cell>
          <cell r="Q76">
            <v>20.778318276580968</v>
          </cell>
          <cell r="R76">
            <v>38.784992153905215</v>
          </cell>
          <cell r="S76">
            <v>43.426554855918745</v>
          </cell>
          <cell r="T76">
            <v>50.822576133849793</v>
          </cell>
        </row>
        <row r="77">
          <cell r="N77" t="str">
            <v>СТРОИТЕЛЬСТВО</v>
          </cell>
          <cell r="O77">
            <v>55.817693862369552</v>
          </cell>
          <cell r="P77">
            <v>35.599674605419914</v>
          </cell>
          <cell r="Q77">
            <v>9.260670731707302</v>
          </cell>
          <cell r="R77">
            <v>26.345784408014751</v>
          </cell>
          <cell r="S77">
            <v>64.526664924997291</v>
          </cell>
          <cell r="T77">
            <v>71.951573680435274</v>
          </cell>
        </row>
        <row r="78">
          <cell r="N78" t="str">
            <v>ТОРГОВЛЯ ОПТОВАЯ И РОЗНИЧНАЯ; РЕМОНТ АВТОТРАНСПОРТНЫХ СРЕДСТВ И МОТОЦИКЛОВ</v>
          </cell>
          <cell r="O78">
            <v>78.783743202236153</v>
          </cell>
          <cell r="P78">
            <v>16.88751430690456</v>
          </cell>
          <cell r="Q78">
            <v>6.8656716417910504</v>
          </cell>
          <cell r="R78">
            <v>92.279067721227079</v>
          </cell>
          <cell r="S78">
            <v>80.83127478553817</v>
          </cell>
          <cell r="T78">
            <v>57.916015315664936</v>
          </cell>
        </row>
        <row r="79">
          <cell r="N79" t="str">
            <v>ТРАНСПОРТИРОВКА И ХРАНЕНИЕ</v>
          </cell>
          <cell r="O79">
            <v>52.651113971136418</v>
          </cell>
          <cell r="P79">
            <v>37.279964306326356</v>
          </cell>
          <cell r="Q79">
            <v>18.111209814890401</v>
          </cell>
          <cell r="R79">
            <v>43.884393861223622</v>
          </cell>
          <cell r="S79">
            <v>74.945204870978827</v>
          </cell>
          <cell r="T79">
            <v>71.520652918061131</v>
          </cell>
        </row>
        <row r="80">
          <cell r="N80" t="str">
            <v>ДЕЯТЕЛЬНОСТЬ ГОСТИНИЦ И ПРЕДПРИЯТИЙ ОБЩЕСТВЕННОГО ПИТАНИЯ</v>
          </cell>
          <cell r="O80">
            <v>34.930815168802084</v>
          </cell>
          <cell r="P80">
            <v>11.312100928864162</v>
          </cell>
          <cell r="Q80" t="e">
            <v>#DIV/0!</v>
          </cell>
          <cell r="R80">
            <v>40.587057203655021</v>
          </cell>
          <cell r="S80">
            <v>58.553599025897995</v>
          </cell>
          <cell r="T80">
            <v>36.090410971651195</v>
          </cell>
        </row>
        <row r="81">
          <cell r="N81" t="str">
            <v>ДЕЯТЕЛЬНОСТЬ В ОБЛАСТИ ИНФОРМАЦИИ И СВЯЗИ</v>
          </cell>
          <cell r="O81">
            <v>72.205043996830568</v>
          </cell>
          <cell r="P81">
            <v>44.673242572223316</v>
          </cell>
          <cell r="Q81" t="e">
            <v>#DIV/0!</v>
          </cell>
          <cell r="R81">
            <v>66.986965938085689</v>
          </cell>
          <cell r="S81">
            <v>75.609998460835058</v>
          </cell>
          <cell r="T81">
            <v>69.707029768876225</v>
          </cell>
        </row>
        <row r="82">
          <cell r="N82" t="str">
            <v>ДЕЯТЕЛЬНОСТЬ ФИНАНСОВАЯ И СТРАХОВАЯ</v>
          </cell>
          <cell r="O82">
            <v>36.778548841371887</v>
          </cell>
          <cell r="P82">
            <v>12.037805224487679</v>
          </cell>
          <cell r="Q82">
            <v>2.2359190694980535</v>
          </cell>
          <cell r="R82">
            <v>25.541293792588711</v>
          </cell>
          <cell r="S82">
            <v>70.745072108055368</v>
          </cell>
          <cell r="T82">
            <v>56.522229872343303</v>
          </cell>
        </row>
        <row r="83">
          <cell r="N83" t="str">
            <v>ДЕЯТЕЛЬНОСТЬ ПО ОПЕРАЦИЯМ С НЕДВИЖИМЫМ ИМУЩЕСТВОМ</v>
          </cell>
          <cell r="O83">
            <v>27.07119166946072</v>
          </cell>
          <cell r="P83">
            <v>18.270505823096737</v>
          </cell>
          <cell r="Q83">
            <v>22.881702824396243</v>
          </cell>
          <cell r="R83">
            <v>35.514032105278268</v>
          </cell>
          <cell r="S83">
            <v>67.073663159230932</v>
          </cell>
          <cell r="T83">
            <v>40.660921649514812</v>
          </cell>
        </row>
        <row r="84">
          <cell r="N84" t="str">
            <v>ДЕЯТЕЛЬНОСТЬ ПРОФЕССИОНАЛЬНАЯ, НАУЧНАЯ И ТЕХНИЧЕСКАЯ</v>
          </cell>
          <cell r="O84">
            <v>64.926396536458299</v>
          </cell>
          <cell r="P84">
            <v>31.580985141358457</v>
          </cell>
          <cell r="Q84">
            <v>34.262774631231721</v>
          </cell>
          <cell r="R84">
            <v>61.297153298382824</v>
          </cell>
          <cell r="S84">
            <v>76.404915267308652</v>
          </cell>
          <cell r="T84">
            <v>67.967235511683583</v>
          </cell>
        </row>
        <row r="85">
          <cell r="N85" t="str">
            <v>ДЕЯТЕЛЬНОСТЬ АДМИНИСТРАТИВНАЯ И СОПУТСТВУЮЩИЕ ДОПОЛНИТЕЛЬНЫЕ УСЛУГИ</v>
          </cell>
          <cell r="O85">
            <v>47.012104546499494</v>
          </cell>
          <cell r="P85">
            <v>30.103952298031768</v>
          </cell>
          <cell r="Q85" t="e">
            <v>#DIV/0!</v>
          </cell>
          <cell r="R85">
            <v>72.424874118230306</v>
          </cell>
          <cell r="S85">
            <v>24.626074424828865</v>
          </cell>
          <cell r="T85">
            <v>37.24476266242376</v>
          </cell>
        </row>
        <row r="86">
          <cell r="N86" t="str">
            <v>ГОСУДАРСТВЕННОЕ УПРАВЛЕНИЕ И ОБЕСПЕЧЕНИЕ ВОЕННОЙ БЕЗОПАСНОСТИ; СОЦИАЛЬНОЕ ОБЕСПЕЧЕНИЕ</v>
          </cell>
          <cell r="O86">
            <v>60.733479907169894</v>
          </cell>
          <cell r="P86">
            <v>57.971530249110316</v>
          </cell>
          <cell r="Q86" t="e">
            <v>#DIV/0!</v>
          </cell>
          <cell r="R86" t="e">
            <v>#DIV/0!</v>
          </cell>
          <cell r="S86">
            <v>61.50223103619237</v>
          </cell>
          <cell r="T86">
            <v>60.397043906680182</v>
          </cell>
        </row>
        <row r="87">
          <cell r="N87" t="str">
            <v>ДЕЯТЕЛЬНОСТЬ В ОБЛАСТИ ЗДРАВООХРАНЕНИЯ И СОЦИАЛЬНЫХ УСЛУГ</v>
          </cell>
          <cell r="O87">
            <v>57.867604524662518</v>
          </cell>
          <cell r="P87">
            <v>78.978036754818476</v>
          </cell>
          <cell r="Q87" t="e">
            <v>#DIV/0!</v>
          </cell>
          <cell r="R87">
            <v>49.476309226932671</v>
          </cell>
          <cell r="S87">
            <v>56.123868986366517</v>
          </cell>
          <cell r="T87">
            <v>84.040590405904055</v>
          </cell>
        </row>
        <row r="88">
          <cell r="N88" t="str">
            <v>ДЕЯТЕЛЬНОСТЬ В ОБЛАСТИ КУЛЬТУРЫ, СПОРТА, ОРГАНИЗАЦИИ ДОСУГА И РАЗВЛЕЧЕНИЙ</v>
          </cell>
          <cell r="O88">
            <v>14.57664814770469</v>
          </cell>
          <cell r="P88">
            <v>6.4734855864134175</v>
          </cell>
          <cell r="Q88">
            <v>19.576307212696612</v>
          </cell>
          <cell r="R88">
            <v>78.120437956204384</v>
          </cell>
          <cell r="S88">
            <v>66.3633425325079</v>
          </cell>
          <cell r="T88">
            <v>100</v>
          </cell>
        </row>
        <row r="89">
          <cell r="N89" t="str">
            <v>ПРЕДОСТАВЛЕНИЕ ПРОЧИХ ВИДОВ УСЛУГ</v>
          </cell>
          <cell r="O89">
            <v>51.351763531499564</v>
          </cell>
          <cell r="P89">
            <v>41.164241164241169</v>
          </cell>
          <cell r="Q89" t="e">
            <v>#DIV/0!</v>
          </cell>
          <cell r="R89">
            <v>23.200200325528979</v>
          </cell>
          <cell r="S89">
            <v>66.556241529890087</v>
          </cell>
          <cell r="T89">
            <v>86.715788349618236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>
        <row r="7">
          <cell r="N7" t="str">
            <v>Всего по обследуемым видам экономической деятельности</v>
          </cell>
          <cell r="O7">
            <v>47.2</v>
          </cell>
          <cell r="P7">
            <v>21.1</v>
          </cell>
          <cell r="Q7">
            <v>8.5</v>
          </cell>
          <cell r="R7">
            <v>47.1</v>
          </cell>
          <cell r="S7">
            <v>62.8</v>
          </cell>
          <cell r="T7">
            <v>63.1</v>
          </cell>
        </row>
        <row r="8">
          <cell r="N8" t="str">
            <v>Растениеводство и животноводство, охота и предоставление соответствующих услуг в этих областях</v>
          </cell>
          <cell r="O8">
            <v>38.6</v>
          </cell>
          <cell r="P8">
            <v>19</v>
          </cell>
          <cell r="Q8">
            <v>10.1</v>
          </cell>
          <cell r="R8">
            <v>38.9</v>
          </cell>
          <cell r="S8">
            <v>58.1</v>
          </cell>
          <cell r="T8">
            <v>58.6</v>
          </cell>
        </row>
        <row r="9">
          <cell r="N9" t="str">
            <v>Лесоводство и лесозаготовки</v>
          </cell>
          <cell r="O9">
            <v>86.2</v>
          </cell>
          <cell r="P9">
            <v>87.3</v>
          </cell>
          <cell r="Q9" t="e">
            <v>#DIV/0!</v>
          </cell>
          <cell r="R9">
            <v>100</v>
          </cell>
          <cell r="S9">
            <v>82</v>
          </cell>
          <cell r="T9">
            <v>86.2</v>
          </cell>
        </row>
        <row r="10">
          <cell r="N10" t="str">
            <v>Рыболовство и рыбоводство</v>
          </cell>
          <cell r="O10">
            <v>82.6</v>
          </cell>
          <cell r="P10">
            <v>85.8</v>
          </cell>
          <cell r="Q10" t="e">
            <v>#DIV/0!</v>
          </cell>
          <cell r="R10">
            <v>63.5</v>
          </cell>
          <cell r="S10">
            <v>85.4</v>
          </cell>
          <cell r="T10">
            <v>97.1</v>
          </cell>
        </row>
        <row r="11">
          <cell r="N11" t="str">
            <v>Добыча металлических руд</v>
          </cell>
          <cell r="O11">
            <v>41</v>
          </cell>
          <cell r="P11">
            <v>21.1</v>
          </cell>
          <cell r="Q11">
            <v>16.7</v>
          </cell>
          <cell r="R11">
            <v>39.700000000000003</v>
          </cell>
          <cell r="S11">
            <v>54.2</v>
          </cell>
          <cell r="T11">
            <v>85.2</v>
          </cell>
        </row>
        <row r="12">
          <cell r="N12" t="str">
            <v>Добыча прочих полезных ископаемых</v>
          </cell>
          <cell r="O12">
            <v>93.5</v>
          </cell>
          <cell r="P12">
            <v>47</v>
          </cell>
          <cell r="Q12">
            <v>39.799999999999997</v>
          </cell>
          <cell r="R12">
            <v>81.099999999999994</v>
          </cell>
          <cell r="S12">
            <v>98.9</v>
          </cell>
          <cell r="T12">
            <v>100</v>
          </cell>
        </row>
        <row r="13">
          <cell r="N13" t="str">
            <v>Производство пищевых продуктов</v>
          </cell>
          <cell r="O13">
            <v>43.8</v>
          </cell>
          <cell r="P13">
            <v>23.2</v>
          </cell>
          <cell r="Q13">
            <v>18.600000000000001</v>
          </cell>
          <cell r="R13">
            <v>23.3</v>
          </cell>
          <cell r="S13">
            <v>53.1</v>
          </cell>
          <cell r="T13">
            <v>41.7</v>
          </cell>
        </row>
        <row r="14">
          <cell r="N14" t="str">
            <v>Производство напитков</v>
          </cell>
          <cell r="O14">
            <v>54.6</v>
          </cell>
          <cell r="P14">
            <v>21.9</v>
          </cell>
          <cell r="Q14">
            <v>35</v>
          </cell>
          <cell r="R14">
            <v>43</v>
          </cell>
          <cell r="S14">
            <v>58.2</v>
          </cell>
          <cell r="T14">
            <v>69</v>
          </cell>
        </row>
        <row r="15">
          <cell r="N15" t="str">
            <v>Производство текстильных изделий</v>
          </cell>
          <cell r="O15">
            <v>40.6</v>
          </cell>
          <cell r="P15">
            <v>43.2</v>
          </cell>
          <cell r="Q15" t="e">
            <v>#DIV/0!</v>
          </cell>
          <cell r="R15">
            <v>42.3</v>
          </cell>
          <cell r="S15">
            <v>39.700000000000003</v>
          </cell>
          <cell r="T15">
            <v>82.1</v>
          </cell>
        </row>
        <row r="16">
          <cell r="N16" t="str">
            <v>Производство одежды</v>
          </cell>
          <cell r="O16">
            <v>36.799999999999997</v>
          </cell>
          <cell r="P16">
            <v>9.4</v>
          </cell>
          <cell r="Q16" t="e">
            <v>#DIV/0!</v>
          </cell>
          <cell r="R16">
            <v>52.3</v>
          </cell>
          <cell r="S16">
            <v>74.599999999999994</v>
          </cell>
          <cell r="T16">
            <v>73</v>
          </cell>
        </row>
        <row r="17">
          <cell r="N17" t="str">
            <v>Производство кожи и изделий из кожи</v>
          </cell>
          <cell r="O17">
            <v>50.7</v>
          </cell>
          <cell r="P17">
            <v>39.6</v>
          </cell>
          <cell r="Q17">
            <v>100</v>
          </cell>
          <cell r="R17">
            <v>73.599999999999994</v>
          </cell>
          <cell r="S17">
            <v>72.400000000000006</v>
          </cell>
          <cell r="T17">
            <v>95.4</v>
          </cell>
        </row>
        <row r="18">
          <cell r="N18" t="str">
            <v>Обработка древесины и производство изделий из дерева и пробки, кроме мебели, производство изделий из соломки и материалов для плетения</v>
          </cell>
          <cell r="O18">
            <v>65.400000000000006</v>
          </cell>
          <cell r="P18">
            <v>62.5</v>
          </cell>
          <cell r="Q18" t="e">
            <v>#DIV/0!</v>
          </cell>
          <cell r="R18">
            <v>88.9</v>
          </cell>
          <cell r="S18">
            <v>63.2</v>
          </cell>
          <cell r="T18">
            <v>100</v>
          </cell>
        </row>
        <row r="19">
          <cell r="N19" t="str">
            <v>Производство бумаги и бумажных изделий</v>
          </cell>
          <cell r="O19">
            <v>65</v>
          </cell>
          <cell r="P19">
            <v>41.5</v>
          </cell>
          <cell r="Q19" t="e">
            <v>#DIV/0!</v>
          </cell>
          <cell r="R19">
            <v>31.5</v>
          </cell>
          <cell r="S19">
            <v>69.5</v>
          </cell>
          <cell r="T19">
            <v>89.7</v>
          </cell>
        </row>
        <row r="20">
          <cell r="N20" t="str">
            <v>Производство химических веществ и химических продуктов</v>
          </cell>
          <cell r="O20">
            <v>48.8</v>
          </cell>
          <cell r="P20">
            <v>21</v>
          </cell>
          <cell r="Q20" t="e">
            <v>#DIV/0!</v>
          </cell>
          <cell r="R20">
            <v>36.700000000000003</v>
          </cell>
          <cell r="S20">
            <v>49.5</v>
          </cell>
          <cell r="T20">
            <v>57.7</v>
          </cell>
        </row>
        <row r="21">
          <cell r="N21" t="str">
            <v>Производство лекарственных средств и материалов, применяемых в медицинских целях</v>
          </cell>
          <cell r="O21">
            <v>39.5</v>
          </cell>
          <cell r="P21">
            <v>13.3</v>
          </cell>
          <cell r="Q21">
            <v>24.7</v>
          </cell>
          <cell r="R21">
            <v>53.7</v>
          </cell>
          <cell r="S21">
            <v>66.7</v>
          </cell>
          <cell r="T21">
            <v>67.2</v>
          </cell>
        </row>
        <row r="22">
          <cell r="N22" t="str">
            <v>Производство резиновых и пластмассовых изделий</v>
          </cell>
          <cell r="O22">
            <v>56.2</v>
          </cell>
          <cell r="P22">
            <v>35.6</v>
          </cell>
          <cell r="Q22" t="e">
            <v>#DIV/0!</v>
          </cell>
          <cell r="R22">
            <v>65.8</v>
          </cell>
          <cell r="S22">
            <v>67.599999999999994</v>
          </cell>
          <cell r="T22">
            <v>77.5</v>
          </cell>
        </row>
        <row r="23">
          <cell r="N23" t="str">
            <v>Производство прочей неметаллической минеральной продукции</v>
          </cell>
          <cell r="O23">
            <v>71</v>
          </cell>
          <cell r="P23">
            <v>47.5</v>
          </cell>
          <cell r="Q23" t="e">
            <v>#DIV/0!</v>
          </cell>
          <cell r="R23">
            <v>62.6</v>
          </cell>
          <cell r="S23">
            <v>76.5</v>
          </cell>
          <cell r="T23">
            <v>81.7</v>
          </cell>
        </row>
        <row r="24">
          <cell r="N24" t="str">
            <v>Производство готовых металлических изделий, кроме машин и оборудования</v>
          </cell>
          <cell r="O24">
            <v>65.3</v>
          </cell>
          <cell r="P24">
            <v>30.3</v>
          </cell>
          <cell r="Q24">
            <v>26.1</v>
          </cell>
          <cell r="R24">
            <v>60.3</v>
          </cell>
          <cell r="S24">
            <v>79.2</v>
          </cell>
          <cell r="T24">
            <v>52.5</v>
          </cell>
        </row>
        <row r="25">
          <cell r="N25" t="str">
            <v>Производство компьютеров, электронных и оптических изделий</v>
          </cell>
          <cell r="O25">
            <v>68.5</v>
          </cell>
          <cell r="P25">
            <v>38.299999999999997</v>
          </cell>
          <cell r="Q25" t="e">
            <v>#DIV/0!</v>
          </cell>
          <cell r="R25">
            <v>76</v>
          </cell>
          <cell r="S25">
            <v>76</v>
          </cell>
          <cell r="T25">
            <v>47.8</v>
          </cell>
        </row>
        <row r="26">
          <cell r="N26" t="str">
            <v>Производство электрического оборудования</v>
          </cell>
          <cell r="O26">
            <v>54.3</v>
          </cell>
          <cell r="P26">
            <v>37.799999999999997</v>
          </cell>
          <cell r="Q26">
            <v>0.8</v>
          </cell>
          <cell r="R26">
            <v>73.7</v>
          </cell>
          <cell r="S26">
            <v>57.4</v>
          </cell>
          <cell r="T26">
            <v>45</v>
          </cell>
        </row>
        <row r="27">
          <cell r="N27" t="str">
            <v>Производство машин и оборудования, не включенных в другие группировки</v>
          </cell>
          <cell r="O27">
            <v>63.9</v>
          </cell>
          <cell r="P27">
            <v>22.1</v>
          </cell>
          <cell r="Q27" t="e">
            <v>#DIV/0!</v>
          </cell>
          <cell r="R27">
            <v>36.200000000000003</v>
          </cell>
          <cell r="S27">
            <v>79</v>
          </cell>
          <cell r="T27">
            <v>84.2</v>
          </cell>
        </row>
        <row r="28">
          <cell r="N28" t="str">
            <v>Производство автотранспортных средств, прицепов и полуприцепов</v>
          </cell>
          <cell r="O28">
            <v>90.3</v>
          </cell>
          <cell r="P28">
            <v>60.7</v>
          </cell>
          <cell r="Q28">
            <v>46.2</v>
          </cell>
          <cell r="R28">
            <v>80.099999999999994</v>
          </cell>
          <cell r="S28">
            <v>94.2</v>
          </cell>
          <cell r="T28">
            <v>83.8</v>
          </cell>
        </row>
        <row r="29">
          <cell r="N29" t="str">
            <v>Производство прочих транспортных средств и оборудования</v>
          </cell>
          <cell r="O29">
            <v>41.2</v>
          </cell>
          <cell r="P29">
            <v>23.6</v>
          </cell>
          <cell r="Q29">
            <v>39.299999999999997</v>
          </cell>
          <cell r="R29">
            <v>42.7</v>
          </cell>
          <cell r="S29">
            <v>51.8</v>
          </cell>
          <cell r="T29">
            <v>35.5</v>
          </cell>
        </row>
        <row r="30">
          <cell r="N30" t="str">
            <v>Производство прочих готовых изделий</v>
          </cell>
          <cell r="O30">
            <v>78.8</v>
          </cell>
          <cell r="P30">
            <v>47.5</v>
          </cell>
          <cell r="Q30" t="e">
            <v>#DIV/0!</v>
          </cell>
          <cell r="R30">
            <v>44.8</v>
          </cell>
          <cell r="S30">
            <v>87.3</v>
          </cell>
          <cell r="T30">
            <v>100</v>
          </cell>
        </row>
        <row r="31">
          <cell r="N31" t="str">
            <v>Ремонт и монтаж машин и оборудования</v>
          </cell>
          <cell r="O31">
            <v>87.8</v>
          </cell>
          <cell r="P31" t="e">
            <v>#DIV/0!</v>
          </cell>
          <cell r="Q31" t="e">
            <v>#DIV/0!</v>
          </cell>
          <cell r="R31" t="e">
            <v>#DIV/0!</v>
          </cell>
          <cell r="S31">
            <v>89.3</v>
          </cell>
          <cell r="T31">
            <v>76</v>
          </cell>
        </row>
        <row r="32">
          <cell r="N32" t="str">
            <v>Обеспечение электрической энергией, газом и паром; кондиционирование воздуха</v>
          </cell>
          <cell r="O32">
            <v>58.7</v>
          </cell>
          <cell r="P32">
            <v>26.8</v>
          </cell>
          <cell r="Q32">
            <v>85.6</v>
          </cell>
          <cell r="R32">
            <v>58.8</v>
          </cell>
          <cell r="S32">
            <v>65.900000000000006</v>
          </cell>
          <cell r="T32">
            <v>60.3</v>
          </cell>
        </row>
        <row r="33">
          <cell r="N33" t="str">
            <v>Забор, очистка и распределение воды</v>
          </cell>
          <cell r="O33">
            <v>36.700000000000003</v>
          </cell>
          <cell r="P33">
            <v>30.6</v>
          </cell>
          <cell r="Q33" t="e">
            <v>#DIV/0!</v>
          </cell>
          <cell r="R33">
            <v>35.200000000000003</v>
          </cell>
          <cell r="S33">
            <v>43.5</v>
          </cell>
          <cell r="T33">
            <v>73.3</v>
          </cell>
        </row>
        <row r="34">
          <cell r="N34" t="str">
            <v>Сбор, обработка и утилизация отходов; обработка вторичного сырья</v>
          </cell>
          <cell r="O34">
            <v>46.2</v>
          </cell>
          <cell r="P34">
            <v>36.799999999999997</v>
          </cell>
          <cell r="Q34" t="e">
            <v>#DIV/0!</v>
          </cell>
          <cell r="R34">
            <v>35.5</v>
          </cell>
          <cell r="S34">
            <v>55.2</v>
          </cell>
          <cell r="T34">
            <v>48.7</v>
          </cell>
        </row>
        <row r="35">
          <cell r="N35" t="str">
            <v>Строительство зданий</v>
          </cell>
          <cell r="O35">
            <v>70.099999999999994</v>
          </cell>
          <cell r="P35">
            <v>37.4</v>
          </cell>
          <cell r="Q35" t="e">
            <v>#DIV/0!</v>
          </cell>
          <cell r="R35">
            <v>47.1</v>
          </cell>
          <cell r="S35">
            <v>68.400000000000006</v>
          </cell>
          <cell r="T35">
            <v>79</v>
          </cell>
        </row>
        <row r="36">
          <cell r="N36" t="str">
            <v>Строительство инженерных сооружений</v>
          </cell>
          <cell r="O36">
            <v>62</v>
          </cell>
          <cell r="P36">
            <v>15.8</v>
          </cell>
          <cell r="Q36">
            <v>11.3</v>
          </cell>
          <cell r="R36">
            <v>42.1</v>
          </cell>
          <cell r="S36">
            <v>61.3</v>
          </cell>
          <cell r="T36">
            <v>74</v>
          </cell>
        </row>
        <row r="37">
          <cell r="N37" t="str">
            <v>Работы строительные специализированные</v>
          </cell>
          <cell r="O37">
            <v>62.8</v>
          </cell>
          <cell r="P37">
            <v>42</v>
          </cell>
          <cell r="Q37" t="e">
            <v>#DIV/0!</v>
          </cell>
          <cell r="R37">
            <v>28</v>
          </cell>
          <cell r="S37">
            <v>76.3</v>
          </cell>
          <cell r="T37">
            <v>73.400000000000006</v>
          </cell>
        </row>
        <row r="38">
          <cell r="N38" t="str">
            <v>Торговля оптовая и розничная автотранспортными средствами и мотоциклами и их ремонт</v>
          </cell>
          <cell r="O38">
            <v>49</v>
          </cell>
          <cell r="P38">
            <v>37.1</v>
          </cell>
          <cell r="Q38" t="e">
            <v>#DIV/0!</v>
          </cell>
          <cell r="R38">
            <v>67.7</v>
          </cell>
          <cell r="S38">
            <v>70.599999999999994</v>
          </cell>
          <cell r="T38">
            <v>55.8</v>
          </cell>
        </row>
        <row r="39">
          <cell r="N39" t="str">
            <v>Торговля оптовая, кроме оптовой торговли автотранспортными средствами и мотоциклами</v>
          </cell>
          <cell r="O39">
            <v>30.6</v>
          </cell>
          <cell r="P39">
            <v>21.3</v>
          </cell>
          <cell r="Q39" t="e">
            <v>#DIV/0!</v>
          </cell>
          <cell r="R39">
            <v>10.199999999999999</v>
          </cell>
          <cell r="S39">
            <v>60</v>
          </cell>
          <cell r="T39">
            <v>54.8</v>
          </cell>
        </row>
        <row r="40">
          <cell r="N40" t="str">
            <v>Торговля розничная, кроме торговли автотранспортными средствами и мотоциклами</v>
          </cell>
          <cell r="O40">
            <v>31.4</v>
          </cell>
          <cell r="P40">
            <v>11.9</v>
          </cell>
          <cell r="Q40">
            <v>7.6</v>
          </cell>
          <cell r="R40">
            <v>47.2</v>
          </cell>
          <cell r="S40">
            <v>63.8</v>
          </cell>
          <cell r="T40">
            <v>83.7</v>
          </cell>
        </row>
        <row r="41">
          <cell r="N41" t="str">
            <v>Деятельность сухопутного и трубопроводного транспорта</v>
          </cell>
          <cell r="O41">
            <v>56.6</v>
          </cell>
          <cell r="P41">
            <v>39.700000000000003</v>
          </cell>
          <cell r="Q41">
            <v>17.399999999999999</v>
          </cell>
          <cell r="R41">
            <v>47.4</v>
          </cell>
          <cell r="S41">
            <v>81.599999999999994</v>
          </cell>
          <cell r="T41">
            <v>76.7</v>
          </cell>
        </row>
        <row r="42">
          <cell r="N42" t="str">
            <v>Складское хозяйство и вспомогательная транспортная деятельность</v>
          </cell>
          <cell r="O42">
            <v>38.200000000000003</v>
          </cell>
          <cell r="P42">
            <v>32.1</v>
          </cell>
          <cell r="Q42" t="e">
            <v>#DIV/0!</v>
          </cell>
          <cell r="R42">
            <v>29.8</v>
          </cell>
          <cell r="S42">
            <v>62.4</v>
          </cell>
          <cell r="T42">
            <v>53.6</v>
          </cell>
        </row>
        <row r="43">
          <cell r="N43" t="str">
            <v>Деятельность почтовой связи и курьерская деятельность</v>
          </cell>
          <cell r="O43">
            <v>18.7</v>
          </cell>
          <cell r="P43">
            <v>15.1</v>
          </cell>
          <cell r="Q43" t="e">
            <v>#DIV/0!</v>
          </cell>
          <cell r="R43">
            <v>100</v>
          </cell>
          <cell r="S43">
            <v>21.1</v>
          </cell>
          <cell r="T43">
            <v>50.9</v>
          </cell>
        </row>
        <row r="44">
          <cell r="N44" t="str">
            <v>Деятельность по предоставлению мест для временного проживания</v>
          </cell>
          <cell r="O44">
            <v>30</v>
          </cell>
          <cell r="P44">
            <v>19.5</v>
          </cell>
          <cell r="Q44" t="e">
            <v>#DIV/0!</v>
          </cell>
          <cell r="R44">
            <v>43.5</v>
          </cell>
          <cell r="S44">
            <v>83.3</v>
          </cell>
          <cell r="T44">
            <v>100</v>
          </cell>
        </row>
        <row r="45">
          <cell r="N45" t="str">
            <v>Деятельность по предоставлению продуктов питания и напитков</v>
          </cell>
          <cell r="O45">
            <v>37.299999999999997</v>
          </cell>
          <cell r="P45">
            <v>26.9</v>
          </cell>
          <cell r="Q45" t="e">
            <v>#DIV/0!</v>
          </cell>
          <cell r="R45">
            <v>45.5</v>
          </cell>
          <cell r="S45">
            <v>52.9</v>
          </cell>
          <cell r="T45">
            <v>33.700000000000003</v>
          </cell>
        </row>
        <row r="46">
          <cell r="N46" t="str">
            <v>Деятельность издательская</v>
          </cell>
          <cell r="O46">
            <v>45.3</v>
          </cell>
          <cell r="P46">
            <v>41</v>
          </cell>
          <cell r="Q46" t="e">
            <v>#DIV/0!</v>
          </cell>
          <cell r="R46">
            <v>81.900000000000006</v>
          </cell>
          <cell r="S46">
            <v>88.9</v>
          </cell>
          <cell r="T46" t="e">
            <v>#DIV/0!</v>
          </cell>
        </row>
        <row r="47">
          <cell r="N47" t="str">
            <v>Деятельность в области телевизионного и радиовещания</v>
          </cell>
          <cell r="O47">
            <v>73.099999999999994</v>
          </cell>
          <cell r="P47">
            <v>45.3</v>
          </cell>
          <cell r="Q47" t="e">
            <v>#DIV/0!</v>
          </cell>
          <cell r="R47">
            <v>89.2</v>
          </cell>
          <cell r="S47">
            <v>73.7</v>
          </cell>
          <cell r="T47">
            <v>88.8</v>
          </cell>
        </row>
        <row r="48">
          <cell r="N48" t="str">
            <v>Деятельность в сфере телекоммуникаций</v>
          </cell>
          <cell r="O48">
            <v>72.2</v>
          </cell>
          <cell r="P48">
            <v>47.4</v>
          </cell>
          <cell r="Q48" t="e">
            <v>#DIV/0!</v>
          </cell>
          <cell r="R48">
            <v>65.900000000000006</v>
          </cell>
          <cell r="S48">
            <v>76.099999999999994</v>
          </cell>
          <cell r="T48">
            <v>67.400000000000006</v>
          </cell>
        </row>
        <row r="49">
          <cell r="N49" t="str">
            <v>Разработка компьютерного программного обеспечения, консультационные услуги в данной области и другие сопутствующие услуги</v>
          </cell>
          <cell r="O49">
            <v>77.900000000000006</v>
          </cell>
          <cell r="P49">
            <v>9.1</v>
          </cell>
          <cell r="Q49" t="e">
            <v>#DIV/0!</v>
          </cell>
          <cell r="R49">
            <v>91.6</v>
          </cell>
          <cell r="S49">
            <v>79.3</v>
          </cell>
          <cell r="T49">
            <v>100</v>
          </cell>
        </row>
        <row r="50">
          <cell r="N50" t="str">
            <v>Деятельность в области информационных технологий</v>
          </cell>
          <cell r="O50">
            <v>40.200000000000003</v>
          </cell>
          <cell r="P50" t="e">
            <v>#DIV/0!</v>
          </cell>
          <cell r="Q50" t="e">
            <v>#DIV/0!</v>
          </cell>
          <cell r="R50" t="e">
            <v>#DIV/0!</v>
          </cell>
          <cell r="S50">
            <v>40.6</v>
          </cell>
          <cell r="T50">
            <v>35.4</v>
          </cell>
        </row>
        <row r="51">
          <cell r="N51" t="str">
            <v>Деятельность по предоставлению финансовых услуг, кроме услуг по страхованию и пенсионному обеспечению</v>
          </cell>
          <cell r="O51">
            <v>34.700000000000003</v>
          </cell>
          <cell r="P51">
            <v>11.1</v>
          </cell>
          <cell r="Q51">
            <v>2.5</v>
          </cell>
          <cell r="R51">
            <v>57.1</v>
          </cell>
          <cell r="S51">
            <v>62.8</v>
          </cell>
          <cell r="T51">
            <v>42.8</v>
          </cell>
        </row>
        <row r="52">
          <cell r="N52" t="str">
            <v>Страхование, перестрахование, деятельность негосударственных пенсионных фондов, кроме обязательного социального обеспечения</v>
          </cell>
          <cell r="O52">
            <v>52.3</v>
          </cell>
          <cell r="P52">
            <v>33.1</v>
          </cell>
          <cell r="Q52" t="e">
            <v>#DIV/0!</v>
          </cell>
          <cell r="R52">
            <v>85.3</v>
          </cell>
          <cell r="S52">
            <v>74.7</v>
          </cell>
          <cell r="T52">
            <v>62.1</v>
          </cell>
        </row>
        <row r="53">
          <cell r="N53" t="str">
            <v>Деятельность вспомогательная в сфере финансовых услуг и страхования</v>
          </cell>
          <cell r="O53">
            <v>88.2</v>
          </cell>
          <cell r="P53" t="e">
            <v>#DIV/0!</v>
          </cell>
          <cell r="Q53" t="e">
            <v>#DIV/0!</v>
          </cell>
          <cell r="R53" t="e">
            <v>#DIV/0!</v>
          </cell>
          <cell r="S53">
            <v>99.4</v>
          </cell>
          <cell r="T53">
            <v>77.5</v>
          </cell>
        </row>
        <row r="54">
          <cell r="N54" t="str">
            <v>Операции с недвижимым имуществом</v>
          </cell>
          <cell r="O54">
            <v>30.1</v>
          </cell>
          <cell r="P54">
            <v>21.9</v>
          </cell>
          <cell r="Q54">
            <v>24.1</v>
          </cell>
          <cell r="R54">
            <v>18.3</v>
          </cell>
          <cell r="S54">
            <v>78.400000000000006</v>
          </cell>
          <cell r="T54">
            <v>60.2</v>
          </cell>
        </row>
        <row r="55">
          <cell r="N55" t="str">
            <v>Деятельность в области права и бухгалтерского учета</v>
          </cell>
          <cell r="O55">
            <v>77.7</v>
          </cell>
          <cell r="P55" t="e">
            <v>#DIV/0!</v>
          </cell>
          <cell r="Q55" t="e">
            <v>#DIV/0!</v>
          </cell>
          <cell r="R55" t="e">
            <v>#DIV/0!</v>
          </cell>
          <cell r="S55">
            <v>77.7</v>
          </cell>
          <cell r="T55" t="e">
            <v>#DIV/0!</v>
          </cell>
        </row>
        <row r="56">
          <cell r="N56" t="str">
            <v>Деятельность головных офисов; консультирование по вопросам управления</v>
          </cell>
          <cell r="O56">
            <v>70.8</v>
          </cell>
          <cell r="P56">
            <v>48.8</v>
          </cell>
          <cell r="Q56" t="e">
            <v>#DIV/0!</v>
          </cell>
          <cell r="R56">
            <v>89.4</v>
          </cell>
          <cell r="S56">
            <v>67.599999999999994</v>
          </cell>
          <cell r="T56">
            <v>79.099999999999994</v>
          </cell>
        </row>
        <row r="57">
          <cell r="N57" t="str">
            <v>Деятельность в области архитектуры и инженерно-технического проектирования; технических испытаний, исследований и анализа</v>
          </cell>
          <cell r="O57">
            <v>59.6</v>
          </cell>
          <cell r="P57">
            <v>55.5</v>
          </cell>
          <cell r="Q57">
            <v>4.8</v>
          </cell>
          <cell r="R57">
            <v>43.8</v>
          </cell>
          <cell r="S57">
            <v>60</v>
          </cell>
          <cell r="T57">
            <v>65.8</v>
          </cell>
        </row>
        <row r="58">
          <cell r="N58" t="str">
            <v>Научные исследования и разработки</v>
          </cell>
          <cell r="O58">
            <v>68.900000000000006</v>
          </cell>
          <cell r="P58">
            <v>29.5</v>
          </cell>
          <cell r="Q58">
            <v>36.1</v>
          </cell>
          <cell r="R58">
            <v>88</v>
          </cell>
          <cell r="S58">
            <v>90.6</v>
          </cell>
          <cell r="T58">
            <v>86.2</v>
          </cell>
        </row>
        <row r="59">
          <cell r="N59" t="str">
            <v>Деятельность рекламная и исследование конъюнктуры рынка</v>
          </cell>
          <cell r="O59">
            <v>75.099999999999994</v>
          </cell>
          <cell r="P59" t="e">
            <v>#DIV/0!</v>
          </cell>
          <cell r="Q59" t="e">
            <v>#DIV/0!</v>
          </cell>
          <cell r="R59">
            <v>100</v>
          </cell>
          <cell r="S59">
            <v>75.099999999999994</v>
          </cell>
          <cell r="T59" t="e">
            <v>#DIV/0!</v>
          </cell>
        </row>
        <row r="60">
          <cell r="N60" t="str">
            <v>Аренда и лизинг</v>
          </cell>
          <cell r="O60">
            <v>78.900000000000006</v>
          </cell>
          <cell r="P60" t="e">
            <v>#DIV/0!</v>
          </cell>
          <cell r="Q60" t="e">
            <v>#DIV/0!</v>
          </cell>
          <cell r="R60">
            <v>80.099999999999994</v>
          </cell>
          <cell r="S60">
            <v>92.2</v>
          </cell>
          <cell r="T60">
            <v>68.099999999999994</v>
          </cell>
        </row>
        <row r="61">
          <cell r="N61" t="str">
            <v>Деятельность по обеспечению безопасности и проведению расследований</v>
          </cell>
          <cell r="O61">
            <v>71.7</v>
          </cell>
          <cell r="P61">
            <v>88.3</v>
          </cell>
          <cell r="Q61" t="e">
            <v>#DIV/0!</v>
          </cell>
          <cell r="R61">
            <v>100</v>
          </cell>
          <cell r="S61">
            <v>91.4</v>
          </cell>
          <cell r="T61">
            <v>59.8</v>
          </cell>
        </row>
        <row r="62">
          <cell r="N62" t="str">
            <v>Деятельность по обслуживанию зданий и территорий</v>
          </cell>
          <cell r="O62">
            <v>29</v>
          </cell>
          <cell r="P62">
            <v>58.9</v>
          </cell>
          <cell r="Q62">
            <v>22.5</v>
          </cell>
          <cell r="R62">
            <v>21.6</v>
          </cell>
          <cell r="S62">
            <v>37.9</v>
          </cell>
          <cell r="T62">
            <v>28.7</v>
          </cell>
        </row>
        <row r="63">
          <cell r="N63" t="str">
            <v>Деятельность органов государственного управления по обеспечению военной безопасности, обязательному социальному обеспечению</v>
          </cell>
          <cell r="O63">
            <v>55.6</v>
          </cell>
          <cell r="P63">
            <v>54.6</v>
          </cell>
          <cell r="Q63" t="e">
            <v>#DIV/0!</v>
          </cell>
          <cell r="R63" t="e">
            <v>#DIV/0!</v>
          </cell>
          <cell r="S63">
            <v>56.5</v>
          </cell>
          <cell r="T63">
            <v>54.8</v>
          </cell>
        </row>
        <row r="64">
          <cell r="N64" t="str">
            <v>Деятельность в области здравоохранения</v>
          </cell>
          <cell r="O64">
            <v>83.6</v>
          </cell>
          <cell r="P64">
            <v>96.1</v>
          </cell>
          <cell r="Q64" t="e">
            <v>#DIV/0!</v>
          </cell>
          <cell r="R64">
            <v>49.8</v>
          </cell>
          <cell r="S64">
            <v>82.7</v>
          </cell>
          <cell r="T64">
            <v>87.6</v>
          </cell>
        </row>
        <row r="65">
          <cell r="N65" t="str">
            <v>Деятельность творческая, деятельность в области искусства и организации развлечений</v>
          </cell>
          <cell r="O65">
            <v>21.4</v>
          </cell>
          <cell r="P65">
            <v>10.8</v>
          </cell>
          <cell r="Q65">
            <v>23.6</v>
          </cell>
          <cell r="R65">
            <v>100</v>
          </cell>
          <cell r="S65">
            <v>98.3</v>
          </cell>
          <cell r="T65">
            <v>100</v>
          </cell>
        </row>
        <row r="66">
          <cell r="N66" t="str">
            <v>Деятельность в области спорта, отдыха и развлечений</v>
          </cell>
          <cell r="O66">
            <v>77.7</v>
          </cell>
          <cell r="P66">
            <v>100</v>
          </cell>
          <cell r="Q66" t="e">
            <v>#DIV/0!</v>
          </cell>
          <cell r="R66" t="e">
            <v>#DIV/0!</v>
          </cell>
          <cell r="S66">
            <v>63.3</v>
          </cell>
          <cell r="T66" t="e">
            <v>#DIV/0!</v>
          </cell>
        </row>
        <row r="67">
          <cell r="N67" t="str">
            <v>Деятельность по предоставлению прочих персональных услуг</v>
          </cell>
          <cell r="O67">
            <v>53.3</v>
          </cell>
          <cell r="P67">
            <v>42.1</v>
          </cell>
          <cell r="Q67" t="e">
            <v>#DIV/0!</v>
          </cell>
          <cell r="R67">
            <v>33.700000000000003</v>
          </cell>
          <cell r="S67">
            <v>64</v>
          </cell>
          <cell r="T67">
            <v>77.900000000000006</v>
          </cell>
        </row>
        <row r="68">
          <cell r="N68" t="str">
            <v>СЕЛЬСКОЕ, ЛЕСНОЕ ХОЗЯЙСТВО, ОХОТА, РЫБОЛОВСТВО И РЫБОВОДСТВО</v>
          </cell>
          <cell r="O68">
            <v>38.700000000000003</v>
          </cell>
          <cell r="P68">
            <v>19.100000000000001</v>
          </cell>
          <cell r="Q68">
            <v>10.1</v>
          </cell>
          <cell r="R68">
            <v>38.9</v>
          </cell>
          <cell r="S68">
            <v>58.1</v>
          </cell>
          <cell r="T68">
            <v>59.1</v>
          </cell>
        </row>
        <row r="69">
          <cell r="N69" t="str">
            <v>ДОБЫЧА ПОЛЕЗНЫХ ИСКОПАЕМЫХ</v>
          </cell>
          <cell r="O69">
            <v>41</v>
          </cell>
          <cell r="P69">
            <v>21.1</v>
          </cell>
          <cell r="Q69">
            <v>20.2</v>
          </cell>
          <cell r="R69">
            <v>39.700000000000003</v>
          </cell>
          <cell r="S69">
            <v>54.3</v>
          </cell>
          <cell r="T69">
            <v>85.3</v>
          </cell>
        </row>
        <row r="70">
          <cell r="N70" t="str">
            <v>ОБРАБАТЫВАЮЩИЕ ПРОИЗВОДСТВА</v>
          </cell>
          <cell r="O70">
            <v>48</v>
          </cell>
          <cell r="P70">
            <v>24.7</v>
          </cell>
          <cell r="Q70">
            <v>7.1</v>
          </cell>
          <cell r="R70">
            <v>31.9</v>
          </cell>
          <cell r="S70">
            <v>59.6</v>
          </cell>
          <cell r="T70">
            <v>48.7</v>
          </cell>
        </row>
        <row r="71">
          <cell r="N71" t="str">
            <v>ОБЕСПЕЧЕНИЕ ЭЛЕКТРИЧЕСКОЙ ЭНЕРГИЕЙ, ГАЗОМ И ПАРОМ; КОНДИЦИОНИРОВАНИЕ ВОЗДУХА</v>
          </cell>
          <cell r="O71">
            <v>58.7</v>
          </cell>
          <cell r="P71">
            <v>26.8</v>
          </cell>
          <cell r="Q71">
            <v>85.6</v>
          </cell>
          <cell r="R71">
            <v>58.8</v>
          </cell>
          <cell r="S71">
            <v>65.900000000000006</v>
          </cell>
          <cell r="T71">
            <v>60.3</v>
          </cell>
        </row>
        <row r="72">
          <cell r="N72" t="str">
            <v>ВОДОСНАБЖЕНИЕ; ВОДООТВЕДЕНИЕ, ОРГАНИЗАЦИЯ СБОРА И УТИЛИЗАЦИИ ОТХОДОВ, ДЕЯТЕЛЬНОСТЬ ПО ЛИКВИДАЦИИ ЗАГРЯЗНЕНИЙ</v>
          </cell>
          <cell r="O72">
            <v>37.4</v>
          </cell>
          <cell r="P72">
            <v>30.8</v>
          </cell>
          <cell r="Q72" t="e">
            <v>#DIV/0!</v>
          </cell>
          <cell r="R72">
            <v>35.200000000000003</v>
          </cell>
          <cell r="S72">
            <v>44.3</v>
          </cell>
          <cell r="T72">
            <v>56.6</v>
          </cell>
        </row>
        <row r="73">
          <cell r="N73" t="str">
            <v>СТРОИТЕЛЬСТВО</v>
          </cell>
          <cell r="O73">
            <v>63.5</v>
          </cell>
          <cell r="P73">
            <v>38.299999999999997</v>
          </cell>
          <cell r="Q73">
            <v>11.3</v>
          </cell>
          <cell r="R73">
            <v>29.3</v>
          </cell>
          <cell r="S73">
            <v>70</v>
          </cell>
          <cell r="T73">
            <v>74.900000000000006</v>
          </cell>
        </row>
        <row r="74">
          <cell r="N74" t="str">
            <v>ТОРГОВЛЯ ОПТОВАЯ И РОЗНИЧНАЯ; РЕМОНТ АВТОТРАНСПОРТНЫХ СРЕДСТВ И МОТОЦИКЛОВ</v>
          </cell>
          <cell r="O74">
            <v>31.8</v>
          </cell>
          <cell r="P74">
            <v>14.3</v>
          </cell>
          <cell r="Q74">
            <v>7.6</v>
          </cell>
          <cell r="R74">
            <v>36.700000000000003</v>
          </cell>
          <cell r="S74">
            <v>63.5</v>
          </cell>
          <cell r="T74">
            <v>61.2</v>
          </cell>
        </row>
        <row r="75">
          <cell r="N75" t="str">
            <v>ТРАНСПОРТИРОВКА И ХРАНЕНИЕ</v>
          </cell>
          <cell r="O75">
            <v>54.3</v>
          </cell>
          <cell r="P75">
            <v>38.4</v>
          </cell>
          <cell r="Q75">
            <v>17.399999999999999</v>
          </cell>
          <cell r="R75">
            <v>45.1</v>
          </cell>
          <cell r="S75">
            <v>77.599999999999994</v>
          </cell>
          <cell r="T75">
            <v>75.900000000000006</v>
          </cell>
        </row>
        <row r="76">
          <cell r="N76" t="str">
            <v>ДЕЯТЕЛЬНОСТЬ ГОСТИНИЦ И ПРЕДПРИЯТИЙ ОБЩЕСТВЕННОГО ПИТАНИЯ</v>
          </cell>
          <cell r="O76">
            <v>36.700000000000003</v>
          </cell>
          <cell r="P76">
            <v>25</v>
          </cell>
          <cell r="Q76" t="e">
            <v>#DIV/0!</v>
          </cell>
          <cell r="R76">
            <v>45.1</v>
          </cell>
          <cell r="S76">
            <v>54.5</v>
          </cell>
          <cell r="T76">
            <v>33.799999999999997</v>
          </cell>
        </row>
        <row r="77">
          <cell r="N77" t="str">
            <v>ДЕЯТЕЛЬНОСТЬ В ОБЛАСТИ ИНФОРМАЦИИ И СВЯЗИ</v>
          </cell>
          <cell r="O77">
            <v>72.2</v>
          </cell>
          <cell r="P77">
            <v>47</v>
          </cell>
          <cell r="Q77" t="e">
            <v>#DIV/0!</v>
          </cell>
          <cell r="R77">
            <v>65.900000000000006</v>
          </cell>
          <cell r="S77">
            <v>76</v>
          </cell>
          <cell r="T77">
            <v>68.3</v>
          </cell>
        </row>
        <row r="78">
          <cell r="N78" t="str">
            <v>ДЕЯТЕЛЬНОСТЬ ФИНАНСОВАЯ И СТРАХОВАЯ</v>
          </cell>
          <cell r="O78">
            <v>34.9</v>
          </cell>
          <cell r="P78">
            <v>11.3</v>
          </cell>
          <cell r="Q78">
            <v>2.5</v>
          </cell>
          <cell r="R78">
            <v>57.1</v>
          </cell>
          <cell r="S78">
            <v>62.9</v>
          </cell>
          <cell r="T78">
            <v>44</v>
          </cell>
        </row>
        <row r="79">
          <cell r="N79" t="str">
            <v>ДЕЯТЕЛЬНОСТЬ ПО ОПЕРАЦИЯМ С НЕДВИЖИМЫМ ИМУЩЕСТВОМ</v>
          </cell>
          <cell r="O79">
            <v>30.1</v>
          </cell>
          <cell r="P79">
            <v>21.9</v>
          </cell>
          <cell r="Q79">
            <v>24.1</v>
          </cell>
          <cell r="R79">
            <v>18.3</v>
          </cell>
          <cell r="S79">
            <v>78.400000000000006</v>
          </cell>
          <cell r="T79">
            <v>60.2</v>
          </cell>
        </row>
        <row r="80">
          <cell r="N80" t="str">
            <v>ДЕЯТЕЛЬНОСТЬ ПРОФЕССИОНАЛЬНАЯ, НАУЧНАЯ И ТЕХНИЧЕСКАЯ</v>
          </cell>
          <cell r="O80">
            <v>67.3</v>
          </cell>
          <cell r="P80">
            <v>35.9</v>
          </cell>
          <cell r="Q80">
            <v>32.9</v>
          </cell>
          <cell r="R80">
            <v>66.400000000000006</v>
          </cell>
          <cell r="S80">
            <v>75.400000000000006</v>
          </cell>
          <cell r="T80">
            <v>75</v>
          </cell>
        </row>
        <row r="81">
          <cell r="N81" t="str">
            <v>ДЕЯТЕЛЬНОСТЬ АДМИНИСТРАТИВНАЯ И СОПУТСТВУЮЩИЕ ДОПОЛНИТЕЛЬНЫЕ УСЛУГИ</v>
          </cell>
          <cell r="O81">
            <v>42.6</v>
          </cell>
          <cell r="P81">
            <v>64.5</v>
          </cell>
          <cell r="Q81">
            <v>22.5</v>
          </cell>
          <cell r="R81">
            <v>43.3</v>
          </cell>
          <cell r="S81">
            <v>45.7</v>
          </cell>
          <cell r="T81">
            <v>36.299999999999997</v>
          </cell>
        </row>
        <row r="82">
          <cell r="N82" t="str">
            <v>ГОСУДАРСТВЕННОЕ УПРАВЛЕНИЕ И ОБЕСПЕЧЕНИЕ ВОЕННОЙ БЕЗОПАСНОСТИ; СОЦИАЛЬНОЕ ОБЕСПЕЧЕНИЕ</v>
          </cell>
          <cell r="O82">
            <v>55.6</v>
          </cell>
          <cell r="P82">
            <v>54.6</v>
          </cell>
          <cell r="Q82" t="e">
            <v>#DIV/0!</v>
          </cell>
          <cell r="R82" t="e">
            <v>#DIV/0!</v>
          </cell>
          <cell r="S82">
            <v>56.5</v>
          </cell>
          <cell r="T82">
            <v>54.8</v>
          </cell>
        </row>
        <row r="83">
          <cell r="N83" t="str">
            <v>ДЕЯТЕЛЬНОСТЬ В ОБЛАСТИ ЗДРАВООХРАНЕНИЯ И СОЦИАЛЬНЫХ УСЛУГ</v>
          </cell>
          <cell r="O83">
            <v>83.6</v>
          </cell>
          <cell r="P83">
            <v>96.1</v>
          </cell>
          <cell r="Q83" t="e">
            <v>#DIV/0!</v>
          </cell>
          <cell r="R83">
            <v>49.8</v>
          </cell>
          <cell r="S83">
            <v>82.7</v>
          </cell>
          <cell r="T83">
            <v>87.6</v>
          </cell>
        </row>
        <row r="84">
          <cell r="N84" t="str">
            <v>ДЕЯТЕЛЬНОСТЬ В ОБЛАСТИ КУЛЬТУРЫ, СПОРТА, ОРГАНИЗАЦИИ ДОСУГА И РАЗВЛЕЧЕНИЙ</v>
          </cell>
          <cell r="O84">
            <v>21.4</v>
          </cell>
          <cell r="P84">
            <v>10.8</v>
          </cell>
          <cell r="Q84">
            <v>23.6</v>
          </cell>
          <cell r="R84">
            <v>100</v>
          </cell>
          <cell r="S84">
            <v>98.2</v>
          </cell>
          <cell r="T84">
            <v>100</v>
          </cell>
        </row>
        <row r="85">
          <cell r="N85" t="str">
            <v>ПРЕДОСТАВЛЕНИЕ ПРОЧИХ ВИДОВ УСЛУГ</v>
          </cell>
          <cell r="O85">
            <v>53.3</v>
          </cell>
          <cell r="P85">
            <v>42.1</v>
          </cell>
          <cell r="Q85" t="e">
            <v>#DIV/0!</v>
          </cell>
          <cell r="R85">
            <v>33.700000000000003</v>
          </cell>
          <cell r="S85">
            <v>64</v>
          </cell>
          <cell r="T85">
            <v>77.900000000000006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ca_LychaginaNA/Downloads/st_izn.xlsx" TargetMode="External"/><Relationship Id="rId1" Type="http://schemas.openxmlformats.org/officeDocument/2006/relationships/hyperlink" Target="../../../ca_LychaginaNA/Downloads/st_iz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showGridLines="0" workbookViewId="0">
      <selection activeCell="B4" sqref="B4:Q4"/>
    </sheetView>
  </sheetViews>
  <sheetFormatPr defaultColWidth="9.140625" defaultRowHeight="15.75"/>
  <cols>
    <col min="1" max="1" width="3.7109375" style="5" customWidth="1"/>
    <col min="2" max="2" width="10.140625" style="3" customWidth="1"/>
    <col min="3" max="3" width="11.140625" style="3" customWidth="1"/>
    <col min="4" max="8" width="9.140625" style="3"/>
    <col min="9" max="9" width="9.140625" style="3" customWidth="1"/>
    <col min="10" max="16384" width="9.140625" style="2"/>
  </cols>
  <sheetData>
    <row r="1" spans="1:17">
      <c r="A1" s="1" t="s">
        <v>0</v>
      </c>
    </row>
    <row r="2" spans="1:17">
      <c r="A2" s="4"/>
      <c r="B2" s="2"/>
      <c r="C2" s="2"/>
      <c r="D2" s="2"/>
      <c r="E2" s="2"/>
      <c r="F2" s="2"/>
      <c r="G2" s="2"/>
      <c r="H2" s="2"/>
      <c r="I2" s="2"/>
    </row>
    <row r="3" spans="1:17" ht="17.25" customHeight="1">
      <c r="A3" s="9">
        <v>1</v>
      </c>
      <c r="B3" s="27" t="s">
        <v>63</v>
      </c>
      <c r="C3" s="27"/>
      <c r="D3" s="27"/>
      <c r="E3" s="27"/>
      <c r="F3" s="27"/>
      <c r="G3" s="27"/>
      <c r="H3" s="27"/>
      <c r="I3" s="27"/>
      <c r="J3" s="27"/>
      <c r="K3" s="27"/>
      <c r="L3" s="6"/>
    </row>
    <row r="4" spans="1:17" ht="16.5" customHeight="1">
      <c r="A4" s="13">
        <v>2</v>
      </c>
      <c r="B4" s="101" t="s">
        <v>303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13">
        <v>3</v>
      </c>
      <c r="B5" s="28" t="s">
        <v>42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15.75" customHeight="1">
      <c r="A6" s="13">
        <v>4</v>
      </c>
      <c r="B6" s="28" t="s">
        <v>301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7" ht="15.75" customHeight="1">
      <c r="A7" s="13">
        <v>5</v>
      </c>
      <c r="B7" s="100" t="s">
        <v>43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7" ht="15.75" customHeight="1">
      <c r="A8" s="13">
        <v>6</v>
      </c>
      <c r="B8" s="100" t="s">
        <v>302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7" ht="15.75" customHeight="1">
      <c r="A9" s="1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7">
      <c r="A10" s="2"/>
      <c r="B10" s="42" t="s">
        <v>3</v>
      </c>
      <c r="C10" s="2"/>
      <c r="D10" s="2"/>
      <c r="E10" s="2"/>
    </row>
    <row r="11" spans="1:17">
      <c r="A11" s="2"/>
      <c r="B11" s="43" t="s">
        <v>168</v>
      </c>
      <c r="C11" s="2"/>
      <c r="D11" s="2"/>
      <c r="E11" s="2"/>
    </row>
    <row r="12" spans="1:17">
      <c r="A12" s="2"/>
      <c r="B12" s="43" t="s">
        <v>169</v>
      </c>
      <c r="C12" s="2"/>
      <c r="D12" s="2"/>
      <c r="E12" s="2"/>
    </row>
    <row r="13" spans="1:17">
      <c r="A13" s="2"/>
      <c r="B13" s="44"/>
      <c r="C13" s="2"/>
      <c r="D13" s="2"/>
      <c r="E13" s="2"/>
    </row>
    <row r="14" spans="1:17">
      <c r="A14" s="2"/>
      <c r="B14" s="45" t="s">
        <v>167</v>
      </c>
      <c r="C14" s="51" t="s">
        <v>300</v>
      </c>
      <c r="D14" s="2" t="s">
        <v>299</v>
      </c>
      <c r="E14" s="2"/>
    </row>
  </sheetData>
  <mergeCells count="3">
    <mergeCell ref="B7:N7"/>
    <mergeCell ref="B8:N8"/>
    <mergeCell ref="B4:Q4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/>
    <hyperlink ref="B4:O4" location="'3'!A1" display="Коэффициенты обновления и выбытия основных фондов по видам экономической деятельности в сопоставимых ценах 2017 - 2020 гг."/>
    <hyperlink ref="B5" r:id="rId1" display="Степень износа основных фондов коммерческих организаций (без  субъектов малого предпринимательства)"/>
    <hyperlink ref="B7" r:id="rId2" display="Степень износа основных фондов коммерческих организаций (без  субъектов малого предпринимательства)"/>
    <hyperlink ref="B5:N5" location="'3'!A1" display="Степень износа основных фондов коммерческих организаций (без  субъектов малого предпринимательства) 2004 - 2016 гг."/>
    <hyperlink ref="B6:N6" location="'4'!A1" display="Степень износа основных фондов коммерческих организаций (без  субъектов малого предпринимательства) 2017 - 2020 гг."/>
    <hyperlink ref="B7:N7" location="'5'!A1" display="Степень износа основных фондов некоммерческих организаций 2004 - 2016 гг."/>
    <hyperlink ref="B8:N8" location="'6'!A1" display="Степень износа основных фондов некоммерческих организаций 2017 - 2020 гг."/>
    <hyperlink ref="B4:Q4" location="'2'!A1" display="Степень износа основных фондов по видам экономической деятельности 2017 - 2020 гг."/>
    <hyperlink ref="B3" location="'1'!A1" display="Степень износа основных фондов по видам экономической деятельности по полному кругу организаций 2004 - 2016 гг."/>
  </hyperlinks>
  <pageMargins left="0.25" right="0.25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N19"/>
    </sheetView>
  </sheetViews>
  <sheetFormatPr defaultColWidth="9.140625" defaultRowHeight="15.75"/>
  <cols>
    <col min="1" max="1" width="39" style="2" customWidth="1"/>
    <col min="2" max="8" width="11.28515625" style="2" customWidth="1"/>
    <col min="9" max="10" width="11.28515625" style="8" customWidth="1"/>
    <col min="11" max="11" width="11.28515625" style="2" customWidth="1"/>
    <col min="12" max="12" width="11.28515625" style="8" customWidth="1"/>
    <col min="13" max="31" width="11.28515625" style="2" customWidth="1"/>
    <col min="32" max="16384" width="9.140625" style="2"/>
  </cols>
  <sheetData>
    <row r="1" spans="1:14" ht="33" customHeight="1">
      <c r="A1" s="7" t="s">
        <v>1</v>
      </c>
    </row>
    <row r="2" spans="1:14" ht="30.75" customHeight="1">
      <c r="A2" s="102" t="s">
        <v>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s="8" customFormat="1">
      <c r="A3" s="14"/>
      <c r="B3" s="10">
        <v>2004</v>
      </c>
      <c r="C3" s="10">
        <v>2005</v>
      </c>
      <c r="D3" s="10">
        <v>2006</v>
      </c>
      <c r="E3" s="10">
        <v>2007</v>
      </c>
      <c r="F3" s="10">
        <v>2008</v>
      </c>
      <c r="G3" s="10">
        <v>2009</v>
      </c>
      <c r="H3" s="11">
        <v>2010</v>
      </c>
      <c r="I3" s="11">
        <v>2011</v>
      </c>
      <c r="J3" s="11">
        <v>2012</v>
      </c>
      <c r="K3" s="11">
        <v>2013</v>
      </c>
      <c r="L3" s="11">
        <v>2014</v>
      </c>
      <c r="M3" s="11">
        <v>2015</v>
      </c>
      <c r="N3" s="11">
        <v>2016</v>
      </c>
    </row>
    <row r="4" spans="1:14" s="46" customFormat="1">
      <c r="A4" s="29" t="s">
        <v>4</v>
      </c>
      <c r="B4" s="52">
        <v>46.2</v>
      </c>
      <c r="C4" s="52">
        <v>50</v>
      </c>
      <c r="D4" s="53">
        <v>53.687904224576855</v>
      </c>
      <c r="E4" s="53">
        <v>51.665680094222758</v>
      </c>
      <c r="F4" s="54">
        <v>53.167245184256927</v>
      </c>
      <c r="G4" s="54">
        <v>53.099147703102403</v>
      </c>
      <c r="H4" s="55">
        <v>53.815205772927243</v>
      </c>
      <c r="I4" s="55">
        <v>52</v>
      </c>
      <c r="J4" s="55">
        <v>52.967050809430503</v>
      </c>
      <c r="K4" s="55">
        <v>52.492550761065971</v>
      </c>
      <c r="L4" s="56">
        <v>54.412017167381975</v>
      </c>
      <c r="M4" s="56">
        <v>51.972741890925057</v>
      </c>
      <c r="N4" s="56">
        <v>51.442441467583578</v>
      </c>
    </row>
    <row r="5" spans="1:14" s="15" customFormat="1" ht="31.5">
      <c r="A5" s="30" t="s">
        <v>17</v>
      </c>
      <c r="B5" s="57">
        <v>49.2</v>
      </c>
      <c r="C5" s="57">
        <v>51.9</v>
      </c>
      <c r="D5" s="58">
        <v>54.286435604284634</v>
      </c>
      <c r="E5" s="58">
        <v>50.294637595757216</v>
      </c>
      <c r="F5" s="59">
        <v>45.973511075358402</v>
      </c>
      <c r="G5" s="59">
        <v>45.382662505950179</v>
      </c>
      <c r="H5" s="60">
        <v>43.844824729579393</v>
      </c>
      <c r="I5" s="60">
        <v>40.674000492570393</v>
      </c>
      <c r="J5" s="60">
        <v>38.177394381773944</v>
      </c>
      <c r="K5" s="60">
        <v>39.142324425108768</v>
      </c>
      <c r="L5" s="61">
        <v>37.799999999999997</v>
      </c>
      <c r="M5" s="61">
        <v>38.031491743018599</v>
      </c>
      <c r="N5" s="61">
        <v>38.6</v>
      </c>
    </row>
    <row r="6" spans="1:14" s="15" customFormat="1">
      <c r="A6" s="30" t="s">
        <v>18</v>
      </c>
      <c r="B6" s="57">
        <v>44</v>
      </c>
      <c r="C6" s="57">
        <v>42.9</v>
      </c>
      <c r="D6" s="58">
        <v>28.205128205128204</v>
      </c>
      <c r="E6" s="58">
        <v>27.777777777777779</v>
      </c>
      <c r="F6" s="59">
        <v>33.87096774193548</v>
      </c>
      <c r="G6" s="59">
        <v>37.333333333333336</v>
      </c>
      <c r="H6" s="60">
        <v>40</v>
      </c>
      <c r="I6" s="60">
        <v>44.036697247706428</v>
      </c>
      <c r="J6" s="60">
        <v>47.663551401869157</v>
      </c>
      <c r="K6" s="60">
        <v>50.806451612903224</v>
      </c>
      <c r="L6" s="61">
        <v>50.9</v>
      </c>
      <c r="M6" s="61">
        <v>50.943396226415096</v>
      </c>
      <c r="N6" s="61">
        <v>51.1</v>
      </c>
    </row>
    <row r="7" spans="1:14" s="15" customFormat="1" ht="31.5">
      <c r="A7" s="30" t="s">
        <v>19</v>
      </c>
      <c r="B7" s="57">
        <v>57.8</v>
      </c>
      <c r="C7" s="57">
        <v>55.8</v>
      </c>
      <c r="D7" s="58">
        <v>57.84126049182742</v>
      </c>
      <c r="E7" s="58">
        <v>53.651791326209931</v>
      </c>
      <c r="F7" s="59">
        <v>55.17493599902474</v>
      </c>
      <c r="G7" s="59">
        <v>57.450405770964828</v>
      </c>
      <c r="H7" s="60">
        <v>60.539817086772253</v>
      </c>
      <c r="I7" s="60">
        <v>58.018488745980711</v>
      </c>
      <c r="J7" s="60">
        <v>57.457280832095094</v>
      </c>
      <c r="K7" s="60">
        <v>57.877593005314587</v>
      </c>
      <c r="L7" s="61">
        <v>53.8</v>
      </c>
      <c r="M7" s="61">
        <v>46.378328862134396</v>
      </c>
      <c r="N7" s="61">
        <v>29.8</v>
      </c>
    </row>
    <row r="8" spans="1:14" s="15" customFormat="1" ht="31.5">
      <c r="A8" s="30" t="s">
        <v>20</v>
      </c>
      <c r="B8" s="57">
        <v>49.8</v>
      </c>
      <c r="C8" s="57">
        <v>49</v>
      </c>
      <c r="D8" s="58">
        <v>49.791431792559187</v>
      </c>
      <c r="E8" s="58">
        <v>46.1028192371476</v>
      </c>
      <c r="F8" s="59">
        <v>47.177574900347182</v>
      </c>
      <c r="G8" s="59">
        <v>49.982679650513838</v>
      </c>
      <c r="H8" s="60">
        <v>51.8</v>
      </c>
      <c r="I8" s="60">
        <v>50.755663581689568</v>
      </c>
      <c r="J8" s="60">
        <v>50.497519332575735</v>
      </c>
      <c r="K8" s="60">
        <v>42.739792710382737</v>
      </c>
      <c r="L8" s="61">
        <v>45.2</v>
      </c>
      <c r="M8" s="61">
        <v>46.335306561427835</v>
      </c>
      <c r="N8" s="61">
        <v>47.9</v>
      </c>
    </row>
    <row r="9" spans="1:14" s="15" customFormat="1" ht="47.25">
      <c r="A9" s="30" t="s">
        <v>21</v>
      </c>
      <c r="B9" s="57">
        <v>54.1</v>
      </c>
      <c r="C9" s="57">
        <v>52.8</v>
      </c>
      <c r="D9" s="58">
        <v>54.438225190381239</v>
      </c>
      <c r="E9" s="58">
        <v>57.86697070418181</v>
      </c>
      <c r="F9" s="59">
        <v>55.101253224463264</v>
      </c>
      <c r="G9" s="59">
        <v>49.988236875714186</v>
      </c>
      <c r="H9" s="60">
        <v>47.936709047247227</v>
      </c>
      <c r="I9" s="60">
        <v>44.828117180582822</v>
      </c>
      <c r="J9" s="60">
        <v>45.377741286783518</v>
      </c>
      <c r="K9" s="60">
        <v>45.924036797522547</v>
      </c>
      <c r="L9" s="61">
        <v>48.9</v>
      </c>
      <c r="M9" s="61">
        <v>47.079555543598161</v>
      </c>
      <c r="N9" s="61">
        <v>47.6</v>
      </c>
    </row>
    <row r="10" spans="1:14" s="15" customFormat="1">
      <c r="A10" s="30" t="s">
        <v>22</v>
      </c>
      <c r="B10" s="57">
        <v>38.9</v>
      </c>
      <c r="C10" s="57">
        <v>51</v>
      </c>
      <c r="D10" s="58">
        <v>55.993431855500816</v>
      </c>
      <c r="E10" s="58">
        <v>55.640535372848952</v>
      </c>
      <c r="F10" s="59">
        <v>47.740007471049687</v>
      </c>
      <c r="G10" s="59">
        <v>47.172278522392944</v>
      </c>
      <c r="H10" s="60">
        <v>45.553691275167786</v>
      </c>
      <c r="I10" s="60">
        <v>44.828419526341229</v>
      </c>
      <c r="J10" s="60">
        <v>45.530393325387365</v>
      </c>
      <c r="K10" s="60">
        <v>47.524101665205961</v>
      </c>
      <c r="L10" s="61">
        <v>48.7</v>
      </c>
      <c r="M10" s="61">
        <v>45.725791689547869</v>
      </c>
      <c r="N10" s="61">
        <v>28.5</v>
      </c>
    </row>
    <row r="11" spans="1:14" s="15" customFormat="1" ht="78.75">
      <c r="A11" s="30" t="s">
        <v>23</v>
      </c>
      <c r="B11" s="57">
        <v>47.6</v>
      </c>
      <c r="C11" s="57">
        <v>39.799999999999997</v>
      </c>
      <c r="D11" s="58">
        <v>43.69454154342565</v>
      </c>
      <c r="E11" s="58">
        <v>48.10571540164041</v>
      </c>
      <c r="F11" s="59">
        <v>43.893387314439948</v>
      </c>
      <c r="G11" s="59">
        <v>42.30227409941638</v>
      </c>
      <c r="H11" s="60">
        <v>41.370106761565836</v>
      </c>
      <c r="I11" s="60">
        <v>38.743253662297612</v>
      </c>
      <c r="J11" s="60">
        <v>40.171101465685346</v>
      </c>
      <c r="K11" s="60">
        <v>39.723661485319518</v>
      </c>
      <c r="L11" s="61">
        <v>48</v>
      </c>
      <c r="M11" s="61">
        <v>38.690105787181082</v>
      </c>
      <c r="N11" s="61">
        <v>31.5</v>
      </c>
    </row>
    <row r="12" spans="1:14" s="15" customFormat="1">
      <c r="A12" s="30" t="s">
        <v>24</v>
      </c>
      <c r="B12" s="57">
        <v>26.9</v>
      </c>
      <c r="C12" s="57">
        <v>39</v>
      </c>
      <c r="D12" s="58">
        <v>38.707653701380174</v>
      </c>
      <c r="E12" s="58">
        <v>42.778390297684673</v>
      </c>
      <c r="F12" s="59">
        <v>44.569152787834902</v>
      </c>
      <c r="G12" s="59">
        <v>46.584938704028019</v>
      </c>
      <c r="H12" s="60">
        <v>44.717215661901804</v>
      </c>
      <c r="I12" s="60">
        <v>43.483114708344964</v>
      </c>
      <c r="J12" s="60">
        <v>41.472624292007552</v>
      </c>
      <c r="K12" s="60">
        <v>44.30091185410334</v>
      </c>
      <c r="L12" s="61">
        <v>47</v>
      </c>
      <c r="M12" s="61">
        <v>42.086956521739133</v>
      </c>
      <c r="N12" s="61">
        <v>42.1</v>
      </c>
    </row>
    <row r="13" spans="1:14" s="15" customFormat="1">
      <c r="A13" s="30" t="s">
        <v>25</v>
      </c>
      <c r="B13" s="57">
        <v>56.5</v>
      </c>
      <c r="C13" s="57">
        <v>63.5</v>
      </c>
      <c r="D13" s="58">
        <v>66.63042719356865</v>
      </c>
      <c r="E13" s="58">
        <v>60.933517520477857</v>
      </c>
      <c r="F13" s="59">
        <v>66.32813854178157</v>
      </c>
      <c r="G13" s="59">
        <v>69.307187547688088</v>
      </c>
      <c r="H13" s="60">
        <v>72.198128281214338</v>
      </c>
      <c r="I13" s="60">
        <v>74.136985252844823</v>
      </c>
      <c r="J13" s="60">
        <v>73.304930731416647</v>
      </c>
      <c r="K13" s="60">
        <v>74.502720798867955</v>
      </c>
      <c r="L13" s="61">
        <v>78.900000000000006</v>
      </c>
      <c r="M13" s="61">
        <v>75.887014499325005</v>
      </c>
      <c r="N13" s="61">
        <v>78.8</v>
      </c>
    </row>
    <row r="14" spans="1:14" s="15" customFormat="1">
      <c r="A14" s="30" t="s">
        <v>26</v>
      </c>
      <c r="B14" s="57">
        <v>19.399999999999999</v>
      </c>
      <c r="C14" s="57">
        <v>32.799999999999997</v>
      </c>
      <c r="D14" s="58">
        <v>28.779069767441861</v>
      </c>
      <c r="E14" s="58">
        <v>27.269910133250697</v>
      </c>
      <c r="F14" s="59">
        <v>29.448818897637796</v>
      </c>
      <c r="G14" s="59">
        <v>34.042940320232894</v>
      </c>
      <c r="H14" s="60">
        <v>34.710061126714024</v>
      </c>
      <c r="I14" s="60">
        <v>33.570159857904088</v>
      </c>
      <c r="J14" s="60">
        <v>35.684757967729027</v>
      </c>
      <c r="K14" s="60">
        <v>37.014366021236725</v>
      </c>
      <c r="L14" s="61">
        <v>40.878060263653481</v>
      </c>
      <c r="M14" s="61">
        <v>36.804773699617208</v>
      </c>
      <c r="N14" s="61">
        <v>41.8</v>
      </c>
    </row>
    <row r="15" spans="1:14" s="15" customFormat="1" ht="47.25">
      <c r="A15" s="30" t="s">
        <v>27</v>
      </c>
      <c r="B15" s="57">
        <v>24.4</v>
      </c>
      <c r="C15" s="57">
        <v>26.9</v>
      </c>
      <c r="D15" s="58">
        <v>32.545181274973423</v>
      </c>
      <c r="E15" s="58">
        <v>34.325713273081689</v>
      </c>
      <c r="F15" s="59">
        <v>33.327561727326241</v>
      </c>
      <c r="G15" s="59">
        <v>32.730184386973185</v>
      </c>
      <c r="H15" s="60">
        <v>33.218259589860672</v>
      </c>
      <c r="I15" s="60">
        <v>34.183577543525402</v>
      </c>
      <c r="J15" s="60">
        <v>34.507137003559329</v>
      </c>
      <c r="K15" s="60">
        <v>35.299621574416769</v>
      </c>
      <c r="L15" s="61">
        <v>36</v>
      </c>
      <c r="M15" s="61">
        <v>34.010585768398265</v>
      </c>
      <c r="N15" s="61">
        <v>33.1</v>
      </c>
    </row>
    <row r="16" spans="1:14" s="15" customFormat="1" ht="48.75" customHeight="1">
      <c r="A16" s="30" t="s">
        <v>28</v>
      </c>
      <c r="B16" s="57">
        <v>53.3</v>
      </c>
      <c r="C16" s="57">
        <v>56.6</v>
      </c>
      <c r="D16" s="58">
        <v>59.126502702106542</v>
      </c>
      <c r="E16" s="58">
        <v>50.607180570221757</v>
      </c>
      <c r="F16" s="59">
        <v>52.902071081564813</v>
      </c>
      <c r="G16" s="59">
        <v>55.388821385176193</v>
      </c>
      <c r="H16" s="60">
        <v>52.103746397694529</v>
      </c>
      <c r="I16" s="60">
        <v>56.210335448776064</v>
      </c>
      <c r="J16" s="60">
        <v>63.902495917891301</v>
      </c>
      <c r="K16" s="60">
        <v>66.831020907388293</v>
      </c>
      <c r="L16" s="61">
        <v>65</v>
      </c>
      <c r="M16" s="61">
        <v>62.031480725124887</v>
      </c>
      <c r="N16" s="61">
        <v>49.6</v>
      </c>
    </row>
    <row r="17" spans="1:14" s="15" customFormat="1">
      <c r="A17" s="30" t="s">
        <v>29</v>
      </c>
      <c r="B17" s="57">
        <v>42.8</v>
      </c>
      <c r="C17" s="57">
        <v>47</v>
      </c>
      <c r="D17" s="58">
        <v>48.598229342327151</v>
      </c>
      <c r="E17" s="58">
        <v>46.845656256520833</v>
      </c>
      <c r="F17" s="59">
        <v>48.050436469447142</v>
      </c>
      <c r="G17" s="59">
        <v>48.654271226108435</v>
      </c>
      <c r="H17" s="60">
        <v>50.325162581290648</v>
      </c>
      <c r="I17" s="60">
        <v>51.224589762429588</v>
      </c>
      <c r="J17" s="60">
        <v>51.706542691915182</v>
      </c>
      <c r="K17" s="60">
        <v>52.898359618123315</v>
      </c>
      <c r="L17" s="61">
        <v>51.2</v>
      </c>
      <c r="M17" s="61">
        <v>48.341043625329554</v>
      </c>
      <c r="N17" s="61">
        <v>51.2</v>
      </c>
    </row>
    <row r="18" spans="1:14" s="15" customFormat="1" ht="31.5">
      <c r="A18" s="30" t="s">
        <v>30</v>
      </c>
      <c r="B18" s="57">
        <v>53.1</v>
      </c>
      <c r="C18" s="57">
        <v>54.4</v>
      </c>
      <c r="D18" s="58">
        <v>53.710295728368017</v>
      </c>
      <c r="E18" s="58">
        <v>55.753913759956056</v>
      </c>
      <c r="F18" s="59">
        <v>57.602233831742033</v>
      </c>
      <c r="G18" s="59">
        <v>55.950466387906083</v>
      </c>
      <c r="H18" s="60">
        <v>56.911787912261325</v>
      </c>
      <c r="I18" s="60">
        <v>48.926132836747357</v>
      </c>
      <c r="J18" s="60">
        <v>47.939139320994663</v>
      </c>
      <c r="K18" s="60">
        <v>50.740720788665627</v>
      </c>
      <c r="L18" s="61">
        <v>54.2</v>
      </c>
      <c r="M18" s="61">
        <v>55.440467123635443</v>
      </c>
      <c r="N18" s="61">
        <v>59.7</v>
      </c>
    </row>
    <row r="19" spans="1:14" s="15" customFormat="1" ht="47.25">
      <c r="A19" s="30" t="s">
        <v>31</v>
      </c>
      <c r="B19" s="57">
        <v>47.9</v>
      </c>
      <c r="C19" s="57">
        <v>50.1</v>
      </c>
      <c r="D19" s="58">
        <v>54.67472449342339</v>
      </c>
      <c r="E19" s="58">
        <v>55.938479065793224</v>
      </c>
      <c r="F19" s="59">
        <v>52.957603452652954</v>
      </c>
      <c r="G19" s="59">
        <v>53.407330924109452</v>
      </c>
      <c r="H19" s="60">
        <v>54.272466328107747</v>
      </c>
      <c r="I19" s="60">
        <v>54.309449636552444</v>
      </c>
      <c r="J19" s="60">
        <v>43.787260746783808</v>
      </c>
      <c r="K19" s="60">
        <v>40.177537630258584</v>
      </c>
      <c r="L19" s="61">
        <v>39.4</v>
      </c>
      <c r="M19" s="61">
        <v>36.343963553530749</v>
      </c>
      <c r="N19" s="61">
        <v>37.299999999999997</v>
      </c>
    </row>
    <row r="20" spans="1:14" s="3" customFormat="1">
      <c r="B20" s="21"/>
      <c r="C20" s="21"/>
      <c r="D20" s="21"/>
      <c r="E20" s="21"/>
      <c r="F20" s="21"/>
      <c r="G20" s="21"/>
      <c r="H20" s="21"/>
      <c r="I20" s="48"/>
      <c r="J20" s="48"/>
      <c r="K20" s="21"/>
      <c r="L20" s="47"/>
      <c r="M20" s="48"/>
      <c r="N20" s="47"/>
    </row>
    <row r="21" spans="1:14" s="3" customFormat="1">
      <c r="I21" s="5"/>
      <c r="J21" s="5"/>
      <c r="L21" s="5"/>
      <c r="M21" s="5"/>
      <c r="N21" s="5"/>
    </row>
    <row r="22" spans="1:14" s="3" customFormat="1">
      <c r="I22" s="5"/>
      <c r="J22" s="5"/>
      <c r="L22" s="5"/>
    </row>
    <row r="23" spans="1:14" s="3" customFormat="1">
      <c r="I23" s="5"/>
      <c r="J23" s="5"/>
      <c r="L23" s="5"/>
    </row>
    <row r="24" spans="1:14" s="3" customFormat="1">
      <c r="I24" s="5"/>
      <c r="J24" s="5"/>
      <c r="L24" s="5"/>
    </row>
    <row r="25" spans="1:14" s="3" customFormat="1">
      <c r="I25" s="5"/>
      <c r="J25" s="5"/>
      <c r="L25" s="5"/>
    </row>
  </sheetData>
  <mergeCells count="1">
    <mergeCell ref="A2:L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24"/>
  <sheetViews>
    <sheetView tabSelected="1" workbookViewId="0">
      <pane xSplit="1" ySplit="4" topLeftCell="AL17" activePane="bottomRight" state="frozen"/>
      <selection pane="topRight" activeCell="B1" sqref="B1"/>
      <selection pane="bottomLeft" activeCell="A5" sqref="A5"/>
      <selection pane="bottomRight" activeCell="AQ24" sqref="AQ24"/>
    </sheetView>
  </sheetViews>
  <sheetFormatPr defaultColWidth="9.140625" defaultRowHeight="15.75"/>
  <cols>
    <col min="1" max="1" width="35.7109375" style="2" customWidth="1"/>
    <col min="2" max="2" width="10.42578125" style="2" customWidth="1"/>
    <col min="3" max="4" width="10.140625" style="2" bestFit="1" customWidth="1"/>
    <col min="5" max="5" width="10.28515625" style="2" customWidth="1"/>
    <col min="6" max="6" width="11.28515625" style="2" customWidth="1"/>
    <col min="7" max="7" width="10.140625" style="2" bestFit="1" customWidth="1"/>
    <col min="8" max="8" width="10.5703125" style="2" customWidth="1"/>
    <col min="9" max="9" width="11.28515625" style="2" bestFit="1" customWidth="1"/>
    <col min="10" max="10" width="10.42578125" style="2" customWidth="1"/>
    <col min="11" max="14" width="11.28515625" style="2" bestFit="1" customWidth="1"/>
    <col min="15" max="16" width="9.28515625" style="2" bestFit="1" customWidth="1"/>
    <col min="17" max="17" width="10.7109375" style="2" customWidth="1"/>
    <col min="18" max="18" width="11.28515625" style="2" customWidth="1"/>
    <col min="19" max="19" width="9.85546875" style="2" customWidth="1"/>
    <col min="20" max="20" width="10.5703125" style="2" customWidth="1"/>
    <col min="21" max="22" width="9.28515625" style="2" bestFit="1" customWidth="1"/>
    <col min="23" max="23" width="10.7109375" style="2" customWidth="1"/>
    <col min="24" max="24" width="11" style="2" customWidth="1"/>
    <col min="25" max="25" width="10" style="2" customWidth="1"/>
    <col min="26" max="26" width="10.5703125" style="2" customWidth="1"/>
    <col min="27" max="27" width="9.140625" style="49"/>
    <col min="28" max="28" width="9.7109375" style="49" customWidth="1"/>
    <col min="29" max="29" width="10.85546875" style="49" customWidth="1"/>
    <col min="30" max="30" width="11" style="49" customWidth="1"/>
    <col min="31" max="31" width="9.85546875" style="49" customWidth="1"/>
    <col min="32" max="16384" width="9.140625" style="2"/>
  </cols>
  <sheetData>
    <row r="1" spans="1:43" ht="33" customHeight="1">
      <c r="A1" s="16" t="s">
        <v>1</v>
      </c>
    </row>
    <row r="2" spans="1:43" s="8" customFormat="1" ht="32.25" customHeight="1">
      <c r="A2" s="104" t="s">
        <v>7</v>
      </c>
      <c r="B2" s="104"/>
      <c r="C2" s="104"/>
      <c r="D2" s="104"/>
      <c r="E2" s="104"/>
      <c r="F2" s="104"/>
      <c r="G2" s="104"/>
      <c r="H2" s="104"/>
      <c r="I2" s="104"/>
      <c r="J2" s="17"/>
      <c r="K2" s="17"/>
      <c r="L2" s="17"/>
      <c r="AA2" s="50"/>
      <c r="AB2" s="50"/>
      <c r="AC2" s="50"/>
      <c r="AD2" s="50"/>
      <c r="AE2" s="50"/>
    </row>
    <row r="3" spans="1:43" s="18" customFormat="1">
      <c r="A3" s="105"/>
      <c r="B3" s="103">
        <v>2017</v>
      </c>
      <c r="C3" s="103"/>
      <c r="D3" s="103"/>
      <c r="E3" s="103"/>
      <c r="F3" s="103"/>
      <c r="G3" s="103"/>
      <c r="H3" s="103">
        <v>2018</v>
      </c>
      <c r="I3" s="103"/>
      <c r="J3" s="103"/>
      <c r="K3" s="103"/>
      <c r="L3" s="103"/>
      <c r="M3" s="103"/>
      <c r="N3" s="103">
        <v>2019</v>
      </c>
      <c r="O3" s="103"/>
      <c r="P3" s="103"/>
      <c r="Q3" s="103"/>
      <c r="R3" s="103"/>
      <c r="S3" s="103"/>
      <c r="T3" s="103">
        <v>2020</v>
      </c>
      <c r="U3" s="103"/>
      <c r="V3" s="103"/>
      <c r="W3" s="103"/>
      <c r="X3" s="103"/>
      <c r="Y3" s="103"/>
      <c r="Z3" s="103">
        <v>2021</v>
      </c>
      <c r="AA3" s="103"/>
      <c r="AB3" s="103"/>
      <c r="AC3" s="103"/>
      <c r="AD3" s="103"/>
      <c r="AE3" s="103"/>
      <c r="AF3" s="103">
        <v>2022</v>
      </c>
      <c r="AG3" s="103"/>
      <c r="AH3" s="103"/>
      <c r="AI3" s="103"/>
      <c r="AJ3" s="103"/>
      <c r="AK3" s="103"/>
      <c r="AL3" s="103">
        <v>2023</v>
      </c>
      <c r="AM3" s="103"/>
      <c r="AN3" s="103"/>
      <c r="AO3" s="103"/>
      <c r="AP3" s="103"/>
      <c r="AQ3" s="103"/>
    </row>
    <row r="4" spans="1:43" ht="63">
      <c r="A4" s="105"/>
      <c r="B4" s="19" t="s">
        <v>8</v>
      </c>
      <c r="C4" s="19" t="s">
        <v>9</v>
      </c>
      <c r="D4" s="19" t="s">
        <v>10</v>
      </c>
      <c r="E4" s="19" t="s">
        <v>11</v>
      </c>
      <c r="F4" s="19" t="s">
        <v>12</v>
      </c>
      <c r="G4" s="19" t="s">
        <v>13</v>
      </c>
      <c r="H4" s="19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19" t="s">
        <v>8</v>
      </c>
      <c r="O4" s="19" t="s">
        <v>9</v>
      </c>
      <c r="P4" s="19" t="s">
        <v>10</v>
      </c>
      <c r="Q4" s="19" t="s">
        <v>11</v>
      </c>
      <c r="R4" s="19" t="s">
        <v>12</v>
      </c>
      <c r="S4" s="19" t="s">
        <v>13</v>
      </c>
      <c r="T4" s="19" t="s">
        <v>8</v>
      </c>
      <c r="U4" s="19" t="s">
        <v>9</v>
      </c>
      <c r="V4" s="19" t="s">
        <v>10</v>
      </c>
      <c r="W4" s="19" t="s">
        <v>11</v>
      </c>
      <c r="X4" s="19" t="s">
        <v>12</v>
      </c>
      <c r="Y4" s="19" t="s">
        <v>13</v>
      </c>
      <c r="Z4" s="19" t="s">
        <v>8</v>
      </c>
      <c r="AA4" s="19" t="s">
        <v>9</v>
      </c>
      <c r="AB4" s="19" t="s">
        <v>10</v>
      </c>
      <c r="AC4" s="19" t="s">
        <v>11</v>
      </c>
      <c r="AD4" s="19" t="s">
        <v>12</v>
      </c>
      <c r="AE4" s="19" t="s">
        <v>13</v>
      </c>
      <c r="AF4" s="19" t="s">
        <v>8</v>
      </c>
      <c r="AG4" s="19" t="s">
        <v>9</v>
      </c>
      <c r="AH4" s="19" t="s">
        <v>10</v>
      </c>
      <c r="AI4" s="19" t="s">
        <v>11</v>
      </c>
      <c r="AJ4" s="19" t="s">
        <v>12</v>
      </c>
      <c r="AK4" s="19" t="s">
        <v>13</v>
      </c>
      <c r="AL4" s="19" t="s">
        <v>8</v>
      </c>
      <c r="AM4" s="19" t="s">
        <v>9</v>
      </c>
      <c r="AN4" s="19" t="s">
        <v>10</v>
      </c>
      <c r="AO4" s="19" t="s">
        <v>11</v>
      </c>
      <c r="AP4" s="19" t="s">
        <v>12</v>
      </c>
      <c r="AQ4" s="19" t="s">
        <v>13</v>
      </c>
    </row>
    <row r="5" spans="1:43" s="1" customFormat="1" ht="31.5">
      <c r="A5" s="37" t="s">
        <v>14</v>
      </c>
      <c r="B5" s="38">
        <v>48.907859427248127</v>
      </c>
      <c r="C5" s="38">
        <v>31.5</v>
      </c>
      <c r="D5" s="38">
        <v>66.490082542811379</v>
      </c>
      <c r="E5" s="38">
        <v>58.203701686307063</v>
      </c>
      <c r="F5" s="38">
        <v>56.986385505169409</v>
      </c>
      <c r="G5" s="38">
        <v>22.818776118558208</v>
      </c>
      <c r="H5" s="38">
        <v>50.420974897087333</v>
      </c>
      <c r="I5" s="38">
        <v>30.7</v>
      </c>
      <c r="J5" s="38">
        <v>66.586728223009544</v>
      </c>
      <c r="K5" s="38">
        <v>59.225147462710396</v>
      </c>
      <c r="L5" s="38">
        <v>57.462023949509259</v>
      </c>
      <c r="M5" s="38">
        <v>26.729985818677793</v>
      </c>
      <c r="N5" s="38">
        <v>33.924281408144125</v>
      </c>
      <c r="O5" s="38">
        <v>8.3000000000000007</v>
      </c>
      <c r="P5" s="38">
        <v>65.208405474858296</v>
      </c>
      <c r="Q5" s="38">
        <v>62.482898281691668</v>
      </c>
      <c r="R5" s="38">
        <v>60.375926011135142</v>
      </c>
      <c r="S5" s="38">
        <v>23.321580033472529</v>
      </c>
      <c r="T5" s="62">
        <v>35.698469804159821</v>
      </c>
      <c r="U5" s="62">
        <v>10</v>
      </c>
      <c r="V5" s="62">
        <v>64.360919704989982</v>
      </c>
      <c r="W5" s="62">
        <v>63.510313003836103</v>
      </c>
      <c r="X5" s="62">
        <v>60.884861169869296</v>
      </c>
      <c r="Y5" s="63">
        <v>24.173362455484945</v>
      </c>
      <c r="Z5" s="64">
        <v>37.767568411184151</v>
      </c>
      <c r="AA5" s="65">
        <v>15</v>
      </c>
      <c r="AB5" s="65">
        <v>63.52995405409424</v>
      </c>
      <c r="AC5" s="65">
        <v>61.183671490558268</v>
      </c>
      <c r="AD5" s="65">
        <v>53.309181442410505</v>
      </c>
      <c r="AE5" s="65">
        <v>24.666679757299665</v>
      </c>
      <c r="AF5" s="65">
        <v>35.6</v>
      </c>
      <c r="AG5" s="65">
        <v>16.3</v>
      </c>
      <c r="AH5" s="65">
        <v>63.3</v>
      </c>
      <c r="AI5" s="65">
        <v>62.7</v>
      </c>
      <c r="AJ5" s="65">
        <v>57.4</v>
      </c>
      <c r="AK5" s="65">
        <v>24.3</v>
      </c>
      <c r="AL5" s="65">
        <v>37.700000000000003</v>
      </c>
      <c r="AM5" s="65">
        <v>17.600000000000001</v>
      </c>
      <c r="AN5" s="65">
        <v>62.2</v>
      </c>
      <c r="AO5" s="65">
        <v>57.2</v>
      </c>
      <c r="AP5" s="65">
        <v>51.3</v>
      </c>
      <c r="AQ5" s="65">
        <v>36.799999999999997</v>
      </c>
    </row>
    <row r="6" spans="1:43" ht="31.5">
      <c r="A6" s="26" t="s">
        <v>44</v>
      </c>
      <c r="B6" s="32">
        <v>32.231539238610594</v>
      </c>
      <c r="C6" s="66"/>
      <c r="D6" s="32">
        <v>39.921208141825346</v>
      </c>
      <c r="E6" s="32">
        <v>45.737171281225997</v>
      </c>
      <c r="F6" s="32">
        <v>25.499092558983666</v>
      </c>
      <c r="G6" s="32">
        <v>17.148734682296194</v>
      </c>
      <c r="H6" s="32">
        <v>35.259319339036622</v>
      </c>
      <c r="I6" s="66"/>
      <c r="J6" s="32">
        <v>42.68337058792951</v>
      </c>
      <c r="K6" s="32">
        <v>46.280939618477063</v>
      </c>
      <c r="L6" s="32">
        <v>28.403908794788276</v>
      </c>
      <c r="M6" s="32">
        <v>22.501131089029276</v>
      </c>
      <c r="N6" s="32">
        <v>35.754725648269371</v>
      </c>
      <c r="O6" s="66"/>
      <c r="P6" s="32">
        <v>38.714155568088152</v>
      </c>
      <c r="Q6" s="32">
        <v>51.070470952217264</v>
      </c>
      <c r="R6" s="32">
        <v>34.173069656127971</v>
      </c>
      <c r="S6" s="32">
        <v>17.994797069760761</v>
      </c>
      <c r="T6" s="67">
        <v>37.399854147861426</v>
      </c>
      <c r="U6" s="67"/>
      <c r="V6" s="67">
        <v>36.455365622032289</v>
      </c>
      <c r="W6" s="67">
        <v>55.098276270362568</v>
      </c>
      <c r="X6" s="67">
        <v>35.415970598062145</v>
      </c>
      <c r="Y6" s="68">
        <v>19.761440689598373</v>
      </c>
      <c r="Z6" s="69">
        <v>34.932373693467845</v>
      </c>
      <c r="AA6" s="70"/>
      <c r="AB6" s="70">
        <v>31.159771339986435</v>
      </c>
      <c r="AC6" s="70">
        <v>48.285389997022925</v>
      </c>
      <c r="AD6" s="70">
        <v>57.923954372623577</v>
      </c>
      <c r="AE6" s="70">
        <v>14.928410226053499</v>
      </c>
      <c r="AF6" s="70">
        <v>37.9</v>
      </c>
      <c r="AG6" s="70"/>
      <c r="AH6" s="70">
        <v>39</v>
      </c>
      <c r="AI6" s="70">
        <v>52.4</v>
      </c>
      <c r="AJ6" s="70">
        <v>63.1</v>
      </c>
      <c r="AK6" s="70">
        <v>16.7</v>
      </c>
      <c r="AL6" s="70">
        <v>45.2</v>
      </c>
      <c r="AM6" s="70"/>
      <c r="AN6" s="70">
        <v>44.2</v>
      </c>
      <c r="AO6" s="70">
        <v>50.7</v>
      </c>
      <c r="AP6" s="70">
        <v>59.3</v>
      </c>
      <c r="AQ6" s="70">
        <v>35.9</v>
      </c>
    </row>
    <row r="7" spans="1:43">
      <c r="A7" s="26" t="s">
        <v>45</v>
      </c>
      <c r="B7" s="32">
        <v>37.049295568378199</v>
      </c>
      <c r="C7" s="66"/>
      <c r="D7" s="32">
        <v>41.184173603965952</v>
      </c>
      <c r="E7" s="32">
        <v>50.654087053040506</v>
      </c>
      <c r="F7" s="32">
        <v>77.755905511811022</v>
      </c>
      <c r="G7" s="32">
        <v>13.846153846153847</v>
      </c>
      <c r="H7" s="32">
        <v>40.313139349852243</v>
      </c>
      <c r="I7" s="66"/>
      <c r="J7" s="32">
        <v>41.892164781906303</v>
      </c>
      <c r="K7" s="32">
        <v>54.487559241706165</v>
      </c>
      <c r="L7" s="32">
        <v>82.029950083194677</v>
      </c>
      <c r="M7" s="32">
        <v>19.494714208923131</v>
      </c>
      <c r="N7" s="32">
        <v>41.70404852588517</v>
      </c>
      <c r="O7" s="66"/>
      <c r="P7" s="32">
        <v>36.605800214822771</v>
      </c>
      <c r="Q7" s="32">
        <v>59.304236016858347</v>
      </c>
      <c r="R7" s="32">
        <v>82.996632996632997</v>
      </c>
      <c r="S7" s="32">
        <v>21.995623632385119</v>
      </c>
      <c r="T7" s="67">
        <v>41.713293459386456</v>
      </c>
      <c r="U7" s="67"/>
      <c r="V7" s="67">
        <v>36.675329868052778</v>
      </c>
      <c r="W7" s="67">
        <v>57.851608227883375</v>
      </c>
      <c r="X7" s="67">
        <v>83.473861720067461</v>
      </c>
      <c r="Y7" s="68">
        <v>21.052631578947366</v>
      </c>
      <c r="Z7" s="69">
        <v>43.638418600359827</v>
      </c>
      <c r="AA7" s="70"/>
      <c r="AB7" s="70">
        <v>40.977777777777781</v>
      </c>
      <c r="AC7" s="70">
        <v>59.097704217832359</v>
      </c>
      <c r="AD7" s="70">
        <v>84.956709956709958</v>
      </c>
      <c r="AE7" s="70">
        <v>21.315632458233893</v>
      </c>
      <c r="AF7" s="70">
        <v>40.200000000000003</v>
      </c>
      <c r="AG7" s="70"/>
      <c r="AH7" s="70">
        <v>46.1</v>
      </c>
      <c r="AI7" s="70">
        <v>48.6</v>
      </c>
      <c r="AJ7" s="70">
        <v>46.2</v>
      </c>
      <c r="AK7" s="70">
        <v>21</v>
      </c>
      <c r="AL7" s="70">
        <v>41.2</v>
      </c>
      <c r="AM7" s="70"/>
      <c r="AN7" s="70">
        <v>44.9</v>
      </c>
      <c r="AO7" s="70">
        <v>42.8</v>
      </c>
      <c r="AP7" s="70">
        <v>43.8</v>
      </c>
      <c r="AQ7" s="70">
        <v>35</v>
      </c>
    </row>
    <row r="8" spans="1:43">
      <c r="A8" s="26" t="s">
        <v>46</v>
      </c>
      <c r="B8" s="32">
        <v>44.119219836199377</v>
      </c>
      <c r="C8" s="66"/>
      <c r="D8" s="32">
        <v>17.849686847599163</v>
      </c>
      <c r="E8" s="32">
        <v>55.845195344611255</v>
      </c>
      <c r="F8" s="32">
        <v>35.695006747638324</v>
      </c>
      <c r="G8" s="32">
        <v>20.222561147828053</v>
      </c>
      <c r="H8" s="32">
        <v>48.83420158824169</v>
      </c>
      <c r="I8" s="66"/>
      <c r="J8" s="32">
        <v>23.783442174004634</v>
      </c>
      <c r="K8" s="32">
        <v>58.524069828954325</v>
      </c>
      <c r="L8" s="32">
        <v>38.314785373608899</v>
      </c>
      <c r="M8" s="32">
        <v>25.478693967902601</v>
      </c>
      <c r="N8" s="32">
        <v>49.192783585669822</v>
      </c>
      <c r="O8" s="66"/>
      <c r="P8" s="32">
        <v>19.028006589785832</v>
      </c>
      <c r="Q8" s="32">
        <v>62.227389216068971</v>
      </c>
      <c r="R8" s="32">
        <v>42.068273092369481</v>
      </c>
      <c r="S8" s="32">
        <v>26.596643090889899</v>
      </c>
      <c r="T8" s="67">
        <v>51.5</v>
      </c>
      <c r="U8" s="67"/>
      <c r="V8" s="67">
        <v>18.509615384615387</v>
      </c>
      <c r="W8" s="67">
        <v>65.526483299273011</v>
      </c>
      <c r="X8" s="67">
        <v>45.298788132051818</v>
      </c>
      <c r="Y8" s="68">
        <v>28.464743763190647</v>
      </c>
      <c r="Z8" s="69">
        <v>51.00138468021914</v>
      </c>
      <c r="AA8" s="70"/>
      <c r="AB8" s="70">
        <v>37.036528426256524</v>
      </c>
      <c r="AC8" s="70">
        <v>60.825992203566713</v>
      </c>
      <c r="AD8" s="70">
        <v>54.429530201342281</v>
      </c>
      <c r="AE8" s="70">
        <v>28.5117378635439</v>
      </c>
      <c r="AF8" s="70">
        <v>50.5</v>
      </c>
      <c r="AG8" s="70"/>
      <c r="AH8" s="70">
        <v>36.200000000000003</v>
      </c>
      <c r="AI8" s="70">
        <v>59.6</v>
      </c>
      <c r="AJ8" s="70">
        <v>57.2</v>
      </c>
      <c r="AK8" s="70">
        <v>29.4</v>
      </c>
      <c r="AL8" s="70">
        <v>41.1</v>
      </c>
      <c r="AM8" s="70"/>
      <c r="AN8" s="70">
        <v>29.4</v>
      </c>
      <c r="AO8" s="70">
        <v>45.2</v>
      </c>
      <c r="AP8" s="70">
        <v>45.6</v>
      </c>
      <c r="AQ8" s="70">
        <v>36.299999999999997</v>
      </c>
    </row>
    <row r="9" spans="1:43" ht="47.25">
      <c r="A9" s="26" t="s">
        <v>47</v>
      </c>
      <c r="B9" s="32">
        <v>49.352898550724639</v>
      </c>
      <c r="C9" s="66"/>
      <c r="D9" s="32">
        <v>51.2118992260407</v>
      </c>
      <c r="E9" s="32">
        <v>56.319693706628385</v>
      </c>
      <c r="F9" s="32">
        <v>53.784615384615385</v>
      </c>
      <c r="G9" s="32">
        <v>17.993726957574424</v>
      </c>
      <c r="H9" s="32">
        <v>52.34115808011186</v>
      </c>
      <c r="I9" s="66"/>
      <c r="J9" s="32">
        <v>49.400246052901373</v>
      </c>
      <c r="K9" s="32">
        <v>59.33656067774232</v>
      </c>
      <c r="L9" s="32">
        <v>59.814106068890105</v>
      </c>
      <c r="M9" s="32">
        <v>23.993172240891877</v>
      </c>
      <c r="N9" s="32">
        <v>52.459566599541517</v>
      </c>
      <c r="O9" s="66"/>
      <c r="P9" s="32">
        <v>43.434449459431093</v>
      </c>
      <c r="Q9" s="32">
        <v>61.841176226274044</v>
      </c>
      <c r="R9" s="32">
        <v>58.152424942263281</v>
      </c>
      <c r="S9" s="32">
        <v>24.152437515466467</v>
      </c>
      <c r="T9" s="67">
        <v>53.852051769612949</v>
      </c>
      <c r="U9" s="67"/>
      <c r="V9" s="67">
        <v>43.391320175780741</v>
      </c>
      <c r="W9" s="67">
        <v>64.225924584490329</v>
      </c>
      <c r="X9" s="67">
        <v>59.475218658892125</v>
      </c>
      <c r="Y9" s="68">
        <v>23.955677129213225</v>
      </c>
      <c r="Z9" s="69">
        <v>54.699216135582454</v>
      </c>
      <c r="AA9" s="71"/>
      <c r="AB9" s="70">
        <v>50.842058474911099</v>
      </c>
      <c r="AC9" s="70">
        <v>65.075905606493308</v>
      </c>
      <c r="AD9" s="70">
        <v>58.862324814509478</v>
      </c>
      <c r="AE9" s="70">
        <v>16.660169954003273</v>
      </c>
      <c r="AF9" s="70">
        <v>61.1</v>
      </c>
      <c r="AG9" s="70"/>
      <c r="AH9" s="70">
        <v>54</v>
      </c>
      <c r="AI9" s="70">
        <v>70.3</v>
      </c>
      <c r="AJ9" s="70">
        <v>62</v>
      </c>
      <c r="AK9" s="70">
        <v>32.299999999999997</v>
      </c>
      <c r="AL9" s="70">
        <v>60.1</v>
      </c>
      <c r="AM9" s="70"/>
      <c r="AN9" s="70">
        <v>50.7</v>
      </c>
      <c r="AO9" s="70">
        <v>67.2</v>
      </c>
      <c r="AP9" s="70">
        <v>57.2</v>
      </c>
      <c r="AQ9" s="70">
        <v>44.3</v>
      </c>
    </row>
    <row r="10" spans="1:43" ht="63">
      <c r="A10" s="26" t="s">
        <v>48</v>
      </c>
      <c r="B10" s="32">
        <v>39.101051276550095</v>
      </c>
      <c r="C10" s="66"/>
      <c r="D10" s="32">
        <v>41.520760380190097</v>
      </c>
      <c r="E10" s="32">
        <v>39.962358845671268</v>
      </c>
      <c r="F10" s="32">
        <v>50.364963503649641</v>
      </c>
      <c r="G10" s="32">
        <v>27.63337893296854</v>
      </c>
      <c r="H10" s="32">
        <v>39.5</v>
      </c>
      <c r="I10" s="66"/>
      <c r="J10" s="32">
        <v>40.0699402593618</v>
      </c>
      <c r="K10" s="32">
        <v>45.942492012779553</v>
      </c>
      <c r="L10" s="32">
        <v>56.115107913669057</v>
      </c>
      <c r="M10" s="32">
        <v>26.186708860759495</v>
      </c>
      <c r="N10" s="32">
        <v>37.917955883820738</v>
      </c>
      <c r="O10" s="66"/>
      <c r="P10" s="32">
        <v>36.426879810538779</v>
      </c>
      <c r="Q10" s="32">
        <v>48.08899030233885</v>
      </c>
      <c r="R10" s="32">
        <v>57.055214723926383</v>
      </c>
      <c r="S10" s="32">
        <v>29.921874999999996</v>
      </c>
      <c r="T10" s="67">
        <v>39.253104455807161</v>
      </c>
      <c r="U10" s="67"/>
      <c r="V10" s="67">
        <v>37.479270315091213</v>
      </c>
      <c r="W10" s="67">
        <v>49.251419721218383</v>
      </c>
      <c r="X10" s="67">
        <v>57.142857142857139</v>
      </c>
      <c r="Y10" s="68">
        <v>31.424766977363518</v>
      </c>
      <c r="Z10" s="69">
        <v>40.439111564973196</v>
      </c>
      <c r="AA10" s="71"/>
      <c r="AB10" s="70">
        <v>39.785227867993719</v>
      </c>
      <c r="AC10" s="70">
        <v>47.900552486187848</v>
      </c>
      <c r="AD10" s="70">
        <v>62.009803921568633</v>
      </c>
      <c r="AE10" s="70">
        <v>23.235092529129542</v>
      </c>
      <c r="AF10" s="70">
        <v>42.9</v>
      </c>
      <c r="AG10" s="70"/>
      <c r="AH10" s="70">
        <v>42.2</v>
      </c>
      <c r="AI10" s="70">
        <v>49.8</v>
      </c>
      <c r="AJ10" s="70">
        <v>56.2</v>
      </c>
      <c r="AK10" s="70">
        <v>30</v>
      </c>
      <c r="AL10" s="70">
        <v>44.5</v>
      </c>
      <c r="AM10" s="70"/>
      <c r="AN10" s="70">
        <v>43.5</v>
      </c>
      <c r="AO10" s="70">
        <v>42.8</v>
      </c>
      <c r="AP10" s="70">
        <v>56.1</v>
      </c>
      <c r="AQ10" s="70">
        <v>43.6</v>
      </c>
    </row>
    <row r="11" spans="1:43">
      <c r="A11" s="26" t="s">
        <v>49</v>
      </c>
      <c r="B11" s="32">
        <v>48.484475110892063</v>
      </c>
      <c r="C11" s="66"/>
      <c r="D11" s="32">
        <v>37.264150943396224</v>
      </c>
      <c r="E11" s="32">
        <v>68.31882116543872</v>
      </c>
      <c r="F11" s="32">
        <v>54.966070326958672</v>
      </c>
      <c r="G11" s="32">
        <v>25.109780439121753</v>
      </c>
      <c r="H11" s="32">
        <v>49.967463047318027</v>
      </c>
      <c r="I11" s="66"/>
      <c r="J11" s="32">
        <v>43.484965304548965</v>
      </c>
      <c r="K11" s="32">
        <v>59.747337131533321</v>
      </c>
      <c r="L11" s="32">
        <v>47.735021919142717</v>
      </c>
      <c r="M11" s="32">
        <v>41.788264514126048</v>
      </c>
      <c r="N11" s="32">
        <v>53.794585302965189</v>
      </c>
      <c r="O11" s="66"/>
      <c r="P11" s="32">
        <v>39.846153846153847</v>
      </c>
      <c r="Q11" s="32">
        <v>67.271950437940603</v>
      </c>
      <c r="R11" s="32">
        <v>63.980625275209157</v>
      </c>
      <c r="S11" s="32">
        <v>34.325581395348834</v>
      </c>
      <c r="T11" s="67">
        <v>55.887191539365453</v>
      </c>
      <c r="U11" s="67"/>
      <c r="V11" s="67">
        <v>99.350616374877802</v>
      </c>
      <c r="W11" s="67">
        <v>92.400970088924822</v>
      </c>
      <c r="X11" s="67">
        <v>95.951942850957892</v>
      </c>
      <c r="Y11" s="68">
        <v>89.651673993912752</v>
      </c>
      <c r="Z11" s="69">
        <v>50.50035236081748</v>
      </c>
      <c r="AA11" s="70"/>
      <c r="AB11" s="70">
        <v>64.014466546112118</v>
      </c>
      <c r="AC11" s="70">
        <v>62.930717351318208</v>
      </c>
      <c r="AD11" s="70">
        <v>32.804144385026738</v>
      </c>
      <c r="AE11" s="70">
        <v>38.153666374525272</v>
      </c>
      <c r="AF11" s="70">
        <v>57.5</v>
      </c>
      <c r="AG11" s="70"/>
      <c r="AH11" s="70">
        <v>65.7</v>
      </c>
      <c r="AI11" s="70">
        <v>68.8</v>
      </c>
      <c r="AJ11" s="70">
        <v>45.5</v>
      </c>
      <c r="AK11" s="70">
        <v>44.9</v>
      </c>
      <c r="AL11" s="70">
        <v>53.8</v>
      </c>
      <c r="AM11" s="70"/>
      <c r="AN11" s="70">
        <v>65.8</v>
      </c>
      <c r="AO11" s="70">
        <v>62.6</v>
      </c>
      <c r="AP11" s="70">
        <v>43.2</v>
      </c>
      <c r="AQ11" s="70">
        <v>37.799999999999997</v>
      </c>
    </row>
    <row r="12" spans="1:43" ht="47.25">
      <c r="A12" s="26" t="s">
        <v>50</v>
      </c>
      <c r="B12" s="32">
        <v>25.403614606769352</v>
      </c>
      <c r="C12" s="66"/>
      <c r="D12" s="32">
        <v>38.300962062080238</v>
      </c>
      <c r="E12" s="32">
        <v>46.717106950500124</v>
      </c>
      <c r="F12" s="32">
        <v>92.767376250320595</v>
      </c>
      <c r="G12" s="32">
        <v>12.045889101338432</v>
      </c>
      <c r="H12" s="32">
        <v>27.229370559888714</v>
      </c>
      <c r="I12" s="66"/>
      <c r="J12" s="32">
        <v>44.054379624849425</v>
      </c>
      <c r="K12" s="32">
        <v>44.385230300723258</v>
      </c>
      <c r="L12" s="32">
        <v>40.891719745222929</v>
      </c>
      <c r="M12" s="32">
        <v>16.944522556542001</v>
      </c>
      <c r="N12" s="32">
        <v>27.323383573076732</v>
      </c>
      <c r="O12" s="66"/>
      <c r="P12" s="32">
        <v>41.404973679433652</v>
      </c>
      <c r="Q12" s="32">
        <v>47.525645361289598</v>
      </c>
      <c r="R12" s="32">
        <v>52.415458937198068</v>
      </c>
      <c r="S12" s="32">
        <v>14.740632839686008</v>
      </c>
      <c r="T12" s="67">
        <v>30.053543974977469</v>
      </c>
      <c r="U12" s="67"/>
      <c r="V12" s="67">
        <v>44.371681415929203</v>
      </c>
      <c r="W12" s="67">
        <v>48.466619485727762</v>
      </c>
      <c r="X12" s="67">
        <v>51.047120418848166</v>
      </c>
      <c r="Y12" s="68">
        <v>16.970926301555107</v>
      </c>
      <c r="Z12" s="69">
        <v>42.965907812324197</v>
      </c>
      <c r="AA12" s="71"/>
      <c r="AB12" s="70">
        <v>77.253446447507955</v>
      </c>
      <c r="AC12" s="70">
        <v>41.949020826857321</v>
      </c>
      <c r="AD12" s="70">
        <v>51.027207107162688</v>
      </c>
      <c r="AE12" s="70">
        <v>17.904688404398996</v>
      </c>
      <c r="AF12" s="70">
        <v>42.9</v>
      </c>
      <c r="AG12" s="70"/>
      <c r="AH12" s="70">
        <v>70</v>
      </c>
      <c r="AI12" s="70">
        <v>68.7</v>
      </c>
      <c r="AJ12" s="70">
        <v>58.1</v>
      </c>
      <c r="AK12" s="70">
        <v>22.4</v>
      </c>
      <c r="AL12" s="70">
        <v>49.6</v>
      </c>
      <c r="AM12" s="70"/>
      <c r="AN12" s="70">
        <v>71.900000000000006</v>
      </c>
      <c r="AO12" s="70">
        <v>64.7</v>
      </c>
      <c r="AP12" s="70">
        <v>52.1</v>
      </c>
      <c r="AQ12" s="70">
        <v>34</v>
      </c>
    </row>
    <row r="13" spans="1:43">
      <c r="A13" s="26" t="s">
        <v>51</v>
      </c>
      <c r="B13" s="32">
        <v>78.718221188547602</v>
      </c>
      <c r="C13" s="66"/>
      <c r="D13" s="32">
        <v>83.260550116936074</v>
      </c>
      <c r="E13" s="32">
        <v>91.779641544117652</v>
      </c>
      <c r="F13" s="32">
        <v>67.433489827856036</v>
      </c>
      <c r="G13" s="32">
        <v>40.123706572634255</v>
      </c>
      <c r="H13" s="32">
        <v>80.554737358861075</v>
      </c>
      <c r="I13" s="66"/>
      <c r="J13" s="32">
        <v>84.759548100521272</v>
      </c>
      <c r="K13" s="32">
        <v>91.29039161138455</v>
      </c>
      <c r="L13" s="32">
        <v>72.313817569292027</v>
      </c>
      <c r="M13" s="32">
        <v>42.748135730389045</v>
      </c>
      <c r="N13" s="32">
        <v>81.762946970203572</v>
      </c>
      <c r="O13" s="66"/>
      <c r="P13" s="32">
        <v>85.695428925936184</v>
      </c>
      <c r="Q13" s="32">
        <v>93.502158529529581</v>
      </c>
      <c r="R13" s="32">
        <v>74.742550394390889</v>
      </c>
      <c r="S13" s="32">
        <v>38.949671772428886</v>
      </c>
      <c r="T13" s="67">
        <v>81.20542714938297</v>
      </c>
      <c r="U13" s="67"/>
      <c r="V13" s="67">
        <v>86.397222186956469</v>
      </c>
      <c r="W13" s="67">
        <v>83.342957231397008</v>
      </c>
      <c r="X13" s="67">
        <v>75.002705920554163</v>
      </c>
      <c r="Y13" s="68">
        <v>39.18949385638598</v>
      </c>
      <c r="Z13" s="69">
        <v>77.605101484111245</v>
      </c>
      <c r="AA13" s="70"/>
      <c r="AB13" s="70">
        <v>82.065847653657968</v>
      </c>
      <c r="AC13" s="70">
        <v>83.726615372738735</v>
      </c>
      <c r="AD13" s="70">
        <v>51.202007749207468</v>
      </c>
      <c r="AE13" s="70">
        <v>66.414243403338716</v>
      </c>
      <c r="AF13" s="70">
        <v>76.900000000000006</v>
      </c>
      <c r="AG13" s="70"/>
      <c r="AH13" s="70">
        <v>80.400000000000006</v>
      </c>
      <c r="AI13" s="70">
        <v>83.3</v>
      </c>
      <c r="AJ13" s="70">
        <v>60.3</v>
      </c>
      <c r="AK13" s="70">
        <v>58.3</v>
      </c>
      <c r="AL13" s="70">
        <v>74.400000000000006</v>
      </c>
      <c r="AM13" s="70"/>
      <c r="AN13" s="70">
        <v>79.099999999999994</v>
      </c>
      <c r="AO13" s="70">
        <v>76.599999999999994</v>
      </c>
      <c r="AP13" s="70">
        <v>47.7</v>
      </c>
      <c r="AQ13" s="70">
        <v>65.099999999999994</v>
      </c>
    </row>
    <row r="14" spans="1:43" ht="47.25">
      <c r="A14" s="26" t="s">
        <v>52</v>
      </c>
      <c r="B14" s="32">
        <v>36.797138883369762</v>
      </c>
      <c r="C14" s="32"/>
      <c r="D14" s="32">
        <v>37.773359840954271</v>
      </c>
      <c r="E14" s="32">
        <v>48.375870069605568</v>
      </c>
      <c r="F14" s="32">
        <v>67.684478371501271</v>
      </c>
      <c r="G14" s="32">
        <v>23.526988051091884</v>
      </c>
      <c r="H14" s="32">
        <v>39.171536610519084</v>
      </c>
      <c r="I14" s="32"/>
      <c r="J14" s="32">
        <v>38.383838383838381</v>
      </c>
      <c r="K14" s="32">
        <v>43.083700440528631</v>
      </c>
      <c r="L14" s="32">
        <v>64.950711938663744</v>
      </c>
      <c r="M14" s="32">
        <v>28.478593272171253</v>
      </c>
      <c r="N14" s="32">
        <v>38.573743922204216</v>
      </c>
      <c r="O14" s="32"/>
      <c r="P14" s="32">
        <v>36.409227683049153</v>
      </c>
      <c r="Q14" s="32">
        <v>44.444444444444443</v>
      </c>
      <c r="R14" s="32">
        <v>63.090128755364802</v>
      </c>
      <c r="S14" s="32">
        <v>27.676767676767678</v>
      </c>
      <c r="T14" s="67">
        <v>38.657825999598153</v>
      </c>
      <c r="U14" s="67"/>
      <c r="V14" s="67">
        <v>38.615847542627883</v>
      </c>
      <c r="W14" s="67">
        <v>40.512820512820511</v>
      </c>
      <c r="X14" s="67">
        <v>60.717846460618141</v>
      </c>
      <c r="Y14" s="68">
        <v>27.597555242125061</v>
      </c>
      <c r="Z14" s="69">
        <v>49.152766746094784</v>
      </c>
      <c r="AA14" s="70">
        <v>47.9</v>
      </c>
      <c r="AB14" s="70">
        <v>69.310722100656449</v>
      </c>
      <c r="AC14" s="70">
        <v>55.190058479532169</v>
      </c>
      <c r="AD14" s="70">
        <v>63.898305084745765</v>
      </c>
      <c r="AE14" s="70">
        <v>33.50059031877214</v>
      </c>
      <c r="AF14" s="70">
        <v>41.1</v>
      </c>
      <c r="AG14" s="70">
        <v>49.9</v>
      </c>
      <c r="AH14" s="70">
        <v>46</v>
      </c>
      <c r="AI14" s="70">
        <v>66.5</v>
      </c>
      <c r="AJ14" s="70">
        <v>50.6</v>
      </c>
      <c r="AK14" s="70">
        <v>31.1</v>
      </c>
      <c r="AL14" s="70">
        <v>45.9</v>
      </c>
      <c r="AM14" s="70">
        <v>52.3</v>
      </c>
      <c r="AN14" s="70">
        <v>46.8</v>
      </c>
      <c r="AO14" s="70">
        <v>58</v>
      </c>
      <c r="AP14" s="70">
        <v>46.5</v>
      </c>
      <c r="AQ14" s="70">
        <v>40.9</v>
      </c>
    </row>
    <row r="15" spans="1:43" ht="31.5">
      <c r="A15" s="26" t="s">
        <v>53</v>
      </c>
      <c r="B15" s="32">
        <v>68.909991742361683</v>
      </c>
      <c r="C15" s="66"/>
      <c r="D15" s="32">
        <v>66.238452655889148</v>
      </c>
      <c r="E15" s="32">
        <v>71.939639308060364</v>
      </c>
      <c r="F15" s="32">
        <v>54.54545454545454</v>
      </c>
      <c r="G15" s="32">
        <v>43.143812709030101</v>
      </c>
      <c r="H15" s="32">
        <v>67.658376349131871</v>
      </c>
      <c r="I15" s="66"/>
      <c r="J15" s="32">
        <v>63.717605004468282</v>
      </c>
      <c r="K15" s="32">
        <v>70.762992996682641</v>
      </c>
      <c r="L15" s="32">
        <v>62.882096069869</v>
      </c>
      <c r="M15" s="32">
        <v>47.272727272727273</v>
      </c>
      <c r="N15" s="32">
        <v>68.911685994647627</v>
      </c>
      <c r="O15" s="66"/>
      <c r="P15" s="32">
        <v>61.756040070713027</v>
      </c>
      <c r="Q15" s="32">
        <v>73.843490304709135</v>
      </c>
      <c r="R15" s="32">
        <v>46.413502109704638</v>
      </c>
      <c r="S15" s="32">
        <v>48.930099857346647</v>
      </c>
      <c r="T15" s="67">
        <v>68.152866242038215</v>
      </c>
      <c r="U15" s="67"/>
      <c r="V15" s="67">
        <v>60.576096302665519</v>
      </c>
      <c r="W15" s="67">
        <v>73.655172413793096</v>
      </c>
      <c r="X15" s="67">
        <v>43.971631205673759</v>
      </c>
      <c r="Y15" s="68">
        <v>49.607329842931932</v>
      </c>
      <c r="Z15" s="69">
        <v>71.123266759954205</v>
      </c>
      <c r="AA15" s="71"/>
      <c r="AB15" s="70">
        <v>61.357054199420766</v>
      </c>
      <c r="AC15" s="70">
        <v>78.110225584222619</v>
      </c>
      <c r="AD15" s="70">
        <v>60.515021459227469</v>
      </c>
      <c r="AE15" s="70">
        <v>36.862244897959187</v>
      </c>
      <c r="AF15" s="70">
        <v>72.8</v>
      </c>
      <c r="AG15" s="70"/>
      <c r="AH15" s="70">
        <v>70.2</v>
      </c>
      <c r="AI15" s="70">
        <v>75.7</v>
      </c>
      <c r="AJ15" s="70">
        <v>65.400000000000006</v>
      </c>
      <c r="AK15" s="70">
        <v>50.6</v>
      </c>
      <c r="AL15" s="70">
        <v>71.5</v>
      </c>
      <c r="AM15" s="70"/>
      <c r="AN15" s="70">
        <v>69.7</v>
      </c>
      <c r="AO15" s="70">
        <v>72.599999999999994</v>
      </c>
      <c r="AP15" s="70">
        <v>66.599999999999994</v>
      </c>
      <c r="AQ15" s="70">
        <v>65.2</v>
      </c>
    </row>
    <row r="16" spans="1:43" ht="31.5">
      <c r="A16" s="26" t="s">
        <v>54</v>
      </c>
      <c r="B16" s="32">
        <v>41.716049382716051</v>
      </c>
      <c r="C16" s="66"/>
      <c r="D16" s="32">
        <v>61.481481481481481</v>
      </c>
      <c r="E16" s="32">
        <v>76.555226407109615</v>
      </c>
      <c r="F16" s="32">
        <v>39.130434782608695</v>
      </c>
      <c r="G16" s="32">
        <v>24.436307573713627</v>
      </c>
      <c r="H16" s="32">
        <v>46.558317399617586</v>
      </c>
      <c r="I16" s="66"/>
      <c r="J16" s="32">
        <v>58.620689655172406</v>
      </c>
      <c r="K16" s="32">
        <v>74.919151994250811</v>
      </c>
      <c r="L16" s="32">
        <v>68.897637795275585</v>
      </c>
      <c r="M16" s="32">
        <v>28.403193612774452</v>
      </c>
      <c r="N16" s="32">
        <v>50.953619419159082</v>
      </c>
      <c r="O16" s="66"/>
      <c r="P16" s="32">
        <v>46.832397754611065</v>
      </c>
      <c r="Q16" s="32">
        <v>72.811059907834093</v>
      </c>
      <c r="R16" s="32">
        <v>66.329966329966325</v>
      </c>
      <c r="S16" s="32">
        <v>33.325493885230479</v>
      </c>
      <c r="T16" s="67">
        <v>51.07200396579502</v>
      </c>
      <c r="U16" s="67"/>
      <c r="V16" s="67">
        <v>48</v>
      </c>
      <c r="W16" s="67">
        <v>73.959938366718021</v>
      </c>
      <c r="X16" s="67">
        <v>65.083798882681563</v>
      </c>
      <c r="Y16" s="68">
        <v>30.524484215759383</v>
      </c>
      <c r="Z16" s="69">
        <v>46.666666666666664</v>
      </c>
      <c r="AA16" s="70"/>
      <c r="AB16" s="70">
        <v>62.096774193548384</v>
      </c>
      <c r="AC16" s="70">
        <v>70.981697171381029</v>
      </c>
      <c r="AD16" s="70">
        <v>43.914081145584724</v>
      </c>
      <c r="AE16" s="70">
        <v>21.307814992025516</v>
      </c>
      <c r="AF16" s="70">
        <v>46.4</v>
      </c>
      <c r="AG16" s="70"/>
      <c r="AH16" s="70">
        <v>52.2</v>
      </c>
      <c r="AI16" s="70">
        <v>65.7</v>
      </c>
      <c r="AJ16" s="70">
        <v>42.2</v>
      </c>
      <c r="AK16" s="70">
        <v>27.9</v>
      </c>
      <c r="AL16" s="70">
        <v>50.3</v>
      </c>
      <c r="AM16" s="70"/>
      <c r="AN16" s="70">
        <v>43.5</v>
      </c>
      <c r="AO16" s="70">
        <v>58.6</v>
      </c>
      <c r="AP16" s="70">
        <v>42.6</v>
      </c>
      <c r="AQ16" s="70">
        <v>41.7</v>
      </c>
    </row>
    <row r="17" spans="1:43" ht="31.5">
      <c r="A17" s="26" t="s">
        <v>55</v>
      </c>
      <c r="B17" s="32">
        <v>30.015752781874244</v>
      </c>
      <c r="C17" s="32">
        <v>31.5</v>
      </c>
      <c r="D17" s="32">
        <v>23.857797528121093</v>
      </c>
      <c r="E17" s="32">
        <v>68.069414316702819</v>
      </c>
      <c r="F17" s="32">
        <v>85.097192224622034</v>
      </c>
      <c r="G17" s="32">
        <v>14.434712458222887</v>
      </c>
      <c r="H17" s="32">
        <v>29.32294777879083</v>
      </c>
      <c r="I17" s="32">
        <v>30.7</v>
      </c>
      <c r="J17" s="32">
        <v>29.802831142568252</v>
      </c>
      <c r="K17" s="32">
        <v>42.294136494713229</v>
      </c>
      <c r="L17" s="32">
        <v>39.346494213750852</v>
      </c>
      <c r="M17" s="32">
        <v>19.087616939945679</v>
      </c>
      <c r="N17" s="32">
        <v>10.108753079050109</v>
      </c>
      <c r="O17" s="32">
        <v>8.3000000000000007</v>
      </c>
      <c r="P17" s="32">
        <v>26.925133689839569</v>
      </c>
      <c r="Q17" s="32">
        <v>48.076340502877919</v>
      </c>
      <c r="R17" s="32">
        <v>64.68428781204112</v>
      </c>
      <c r="S17" s="32">
        <v>18.019719338515312</v>
      </c>
      <c r="T17" s="67">
        <v>10.947911533340205</v>
      </c>
      <c r="U17" s="67">
        <v>10</v>
      </c>
      <c r="V17" s="67">
        <v>24.314484014108544</v>
      </c>
      <c r="W17" s="67">
        <v>45.231175693527078</v>
      </c>
      <c r="X17" s="67">
        <v>67.73711725168036</v>
      </c>
      <c r="Y17" s="68">
        <v>14.394102453723633</v>
      </c>
      <c r="Z17" s="69">
        <v>16.317517982241561</v>
      </c>
      <c r="AA17" s="72">
        <v>15</v>
      </c>
      <c r="AB17" s="72">
        <v>17.042983776551264</v>
      </c>
      <c r="AC17" s="72">
        <v>64.038101186758283</v>
      </c>
      <c r="AD17" s="72">
        <v>65.562690098006087</v>
      </c>
      <c r="AE17" s="72">
        <v>20.005943242038533</v>
      </c>
      <c r="AF17" s="70">
        <v>17.100000000000001</v>
      </c>
      <c r="AG17" s="70">
        <v>16.3</v>
      </c>
      <c r="AH17" s="70">
        <v>20.8</v>
      </c>
      <c r="AI17" s="70">
        <v>64.400000000000006</v>
      </c>
      <c r="AJ17" s="70">
        <v>53.7</v>
      </c>
      <c r="AK17" s="70">
        <v>19.100000000000001</v>
      </c>
      <c r="AL17" s="70">
        <v>19.600000000000001</v>
      </c>
      <c r="AM17" s="70">
        <v>17.5</v>
      </c>
      <c r="AN17" s="70">
        <v>23.5</v>
      </c>
      <c r="AO17" s="70">
        <v>61.3</v>
      </c>
      <c r="AP17" s="70">
        <v>58.1</v>
      </c>
      <c r="AQ17" s="70">
        <v>30.2</v>
      </c>
    </row>
    <row r="18" spans="1:43" ht="31.5">
      <c r="A18" s="26" t="s">
        <v>56</v>
      </c>
      <c r="B18" s="32">
        <v>57.979391806986683</v>
      </c>
      <c r="C18" s="66"/>
      <c r="D18" s="32">
        <v>58.442776735459667</v>
      </c>
      <c r="E18" s="32">
        <v>81.50331613854091</v>
      </c>
      <c r="F18" s="32">
        <v>58.196721311475407</v>
      </c>
      <c r="G18" s="32">
        <v>31.355181576616474</v>
      </c>
      <c r="H18" s="32">
        <v>58.462172747887031</v>
      </c>
      <c r="I18" s="66"/>
      <c r="J18" s="32">
        <v>53.865760407816488</v>
      </c>
      <c r="K18" s="32">
        <v>81.240310077519382</v>
      </c>
      <c r="L18" s="32">
        <v>50.282485875706215</v>
      </c>
      <c r="M18" s="32">
        <v>32.434575733544804</v>
      </c>
      <c r="N18" s="32">
        <v>58.702422145328711</v>
      </c>
      <c r="O18" s="66"/>
      <c r="P18" s="32">
        <v>48.08163265306122</v>
      </c>
      <c r="Q18" s="32">
        <v>79.484173505275507</v>
      </c>
      <c r="R18" s="32">
        <v>54.510556621881001</v>
      </c>
      <c r="S18" s="32">
        <v>33.184855233853007</v>
      </c>
      <c r="T18" s="67">
        <v>58.34222154502514</v>
      </c>
      <c r="U18" s="67"/>
      <c r="V18" s="67">
        <v>45.57823129251701</v>
      </c>
      <c r="W18" s="67">
        <v>77.928397636426837</v>
      </c>
      <c r="X18" s="67">
        <v>58.428571428571431</v>
      </c>
      <c r="Y18" s="73">
        <v>33.357091945830362</v>
      </c>
      <c r="Z18" s="69">
        <v>58.066170813028982</v>
      </c>
      <c r="AA18" s="70"/>
      <c r="AB18" s="70">
        <v>51.568894952251021</v>
      </c>
      <c r="AC18" s="70">
        <v>62.524218101300853</v>
      </c>
      <c r="AD18" s="70">
        <v>75.675675675675677</v>
      </c>
      <c r="AE18" s="70">
        <v>40.662438336856944</v>
      </c>
      <c r="AF18" s="70">
        <v>60.4</v>
      </c>
      <c r="AH18" s="70">
        <v>49.9</v>
      </c>
      <c r="AI18" s="70">
        <v>74.099999999999994</v>
      </c>
      <c r="AJ18" s="70">
        <v>57.8</v>
      </c>
      <c r="AK18" s="70">
        <v>42.7</v>
      </c>
      <c r="AL18" s="70">
        <v>63.6</v>
      </c>
      <c r="AN18" s="70">
        <v>58.9</v>
      </c>
      <c r="AO18" s="70">
        <v>70.3</v>
      </c>
      <c r="AP18" s="70">
        <v>58.1</v>
      </c>
      <c r="AQ18" s="70">
        <v>58.3</v>
      </c>
    </row>
    <row r="19" spans="1:43" ht="47.25">
      <c r="A19" s="26" t="s">
        <v>57</v>
      </c>
      <c r="B19" s="32">
        <v>39.861218195836543</v>
      </c>
      <c r="C19" s="66"/>
      <c r="D19" s="32">
        <v>29.941860465116278</v>
      </c>
      <c r="E19" s="32">
        <v>56.827473426001639</v>
      </c>
      <c r="F19" s="32">
        <v>66.492829204693621</v>
      </c>
      <c r="G19" s="32">
        <v>21.018062397372741</v>
      </c>
      <c r="H19" s="32">
        <v>44.797094583925471</v>
      </c>
      <c r="I19" s="66"/>
      <c r="J19" s="32">
        <v>35.905511811023622</v>
      </c>
      <c r="K19" s="32">
        <v>58.472925594078696</v>
      </c>
      <c r="L19" s="32">
        <v>50.791366906474821</v>
      </c>
      <c r="M19" s="32">
        <v>30.992366412213741</v>
      </c>
      <c r="N19" s="32">
        <v>57.138086491901817</v>
      </c>
      <c r="O19" s="66"/>
      <c r="P19" s="32">
        <v>31.818181818181817</v>
      </c>
      <c r="Q19" s="32">
        <v>64.858299595141702</v>
      </c>
      <c r="R19" s="32">
        <v>59.270072992700726</v>
      </c>
      <c r="S19" s="32">
        <v>60.804851157662618</v>
      </c>
      <c r="T19" s="67">
        <v>51.686978832584998</v>
      </c>
      <c r="U19" s="67"/>
      <c r="V19" s="67">
        <v>30.99569171852561</v>
      </c>
      <c r="W19" s="67">
        <v>61.742081447963805</v>
      </c>
      <c r="X19" s="67">
        <v>59.317343173431738</v>
      </c>
      <c r="Y19" s="68">
        <v>58.710708577517309</v>
      </c>
      <c r="Z19" s="69">
        <v>39.802483914409699</v>
      </c>
      <c r="AA19" s="71"/>
      <c r="AB19" s="71">
        <v>45.86597040905135</v>
      </c>
      <c r="AC19" s="71">
        <v>65.877367896311071</v>
      </c>
      <c r="AD19" s="71">
        <v>74.504249291784703</v>
      </c>
      <c r="AE19" s="71">
        <v>13.42560553633218</v>
      </c>
      <c r="AF19" s="70">
        <v>43.1</v>
      </c>
      <c r="AG19" s="70"/>
      <c r="AH19" s="70">
        <v>58.5</v>
      </c>
      <c r="AI19" s="70">
        <v>71.599999999999994</v>
      </c>
      <c r="AJ19" s="70">
        <v>81.3</v>
      </c>
      <c r="AK19" s="70">
        <v>11.5</v>
      </c>
      <c r="AL19" s="70">
        <v>46.6</v>
      </c>
      <c r="AM19" s="70"/>
      <c r="AN19" s="70">
        <v>48.1</v>
      </c>
      <c r="AO19" s="70">
        <v>70.599999999999994</v>
      </c>
      <c r="AP19" s="70">
        <v>81.3</v>
      </c>
      <c r="AQ19" s="70">
        <v>27.6</v>
      </c>
    </row>
    <row r="20" spans="1:43" ht="63">
      <c r="A20" s="26" t="s">
        <v>58</v>
      </c>
      <c r="B20" s="32">
        <v>44.282054268079655</v>
      </c>
      <c r="C20" s="66"/>
      <c r="D20" s="32">
        <v>42.200392927308449</v>
      </c>
      <c r="E20" s="32">
        <v>64.477933261571579</v>
      </c>
      <c r="F20" s="32">
        <v>41.917293233082709</v>
      </c>
      <c r="G20" s="32">
        <v>38.509670079635953</v>
      </c>
      <c r="H20" s="32">
        <v>42.361187769069439</v>
      </c>
      <c r="I20" s="66"/>
      <c r="J20" s="32">
        <v>38.471372477399321</v>
      </c>
      <c r="K20" s="32">
        <v>66.755117513267621</v>
      </c>
      <c r="L20" s="32">
        <v>39.073071718538564</v>
      </c>
      <c r="M20" s="32">
        <v>34.387096774193552</v>
      </c>
      <c r="N20" s="32">
        <v>44.100268576544316</v>
      </c>
      <c r="O20" s="66"/>
      <c r="P20" s="32">
        <v>37.681654983757909</v>
      </c>
      <c r="Q20" s="32">
        <v>63.109527381845467</v>
      </c>
      <c r="R20" s="32">
        <v>44.516337754771918</v>
      </c>
      <c r="S20" s="32">
        <v>31.275720164609055</v>
      </c>
      <c r="T20" s="67">
        <v>44.57258436535254</v>
      </c>
      <c r="U20" s="67"/>
      <c r="V20" s="67">
        <v>36.723443352887131</v>
      </c>
      <c r="W20" s="67">
        <v>59.967948717948715</v>
      </c>
      <c r="X20" s="67">
        <v>48.951048951048953</v>
      </c>
      <c r="Y20" s="68">
        <v>28.175519630484992</v>
      </c>
      <c r="Z20" s="69">
        <v>55.677181418706844</v>
      </c>
      <c r="AA20" s="71"/>
      <c r="AB20" s="71">
        <v>62.345213739636051</v>
      </c>
      <c r="AC20" s="71">
        <v>60</v>
      </c>
      <c r="AD20" s="71">
        <v>33.653230966090852</v>
      </c>
      <c r="AE20" s="71">
        <v>16.269996098322277</v>
      </c>
      <c r="AF20" s="70">
        <v>48.4</v>
      </c>
      <c r="AG20" s="70"/>
      <c r="AH20" s="70">
        <v>55.6</v>
      </c>
      <c r="AI20" s="70">
        <v>50.7</v>
      </c>
      <c r="AJ20" s="70">
        <v>41.3</v>
      </c>
      <c r="AK20" s="70">
        <v>7.1</v>
      </c>
      <c r="AL20" s="70">
        <v>54.7</v>
      </c>
      <c r="AM20" s="70"/>
      <c r="AN20" s="70">
        <v>59.7</v>
      </c>
      <c r="AO20" s="70">
        <v>37.799999999999997</v>
      </c>
      <c r="AP20" s="70">
        <v>62.3</v>
      </c>
      <c r="AQ20" s="70">
        <v>39.5</v>
      </c>
    </row>
    <row r="21" spans="1:43">
      <c r="A21" s="26" t="s">
        <v>59</v>
      </c>
      <c r="B21" s="32">
        <v>52.027115108851518</v>
      </c>
      <c r="C21" s="66"/>
      <c r="D21" s="32">
        <v>44.290909090909089</v>
      </c>
      <c r="E21" s="32">
        <v>78.68217054263566</v>
      </c>
      <c r="F21" s="32">
        <v>74.752475247524757</v>
      </c>
      <c r="G21" s="32">
        <v>45.72569281352748</v>
      </c>
      <c r="H21" s="32">
        <v>50.799707721035972</v>
      </c>
      <c r="I21" s="66"/>
      <c r="J21" s="32">
        <v>46.683673469387756</v>
      </c>
      <c r="K21" s="32">
        <v>76.765609007164798</v>
      </c>
      <c r="L21" s="32">
        <v>72.019077901430833</v>
      </c>
      <c r="M21" s="32">
        <v>44.899724309422126</v>
      </c>
      <c r="N21" s="32">
        <v>47.965094410592037</v>
      </c>
      <c r="O21" s="66"/>
      <c r="P21" s="32">
        <v>42.431610942249243</v>
      </c>
      <c r="Q21" s="32">
        <v>75.349219391947415</v>
      </c>
      <c r="R21" s="32">
        <v>73.65930599369085</v>
      </c>
      <c r="S21" s="32">
        <v>40.688269537890889</v>
      </c>
      <c r="T21" s="67">
        <v>48.972848728630943</v>
      </c>
      <c r="U21" s="67"/>
      <c r="V21" s="67">
        <v>44.358974358974358</v>
      </c>
      <c r="W21" s="67">
        <v>72.05380017079419</v>
      </c>
      <c r="X21" s="67">
        <v>73.396998635743515</v>
      </c>
      <c r="Y21" s="68">
        <v>43.213499633162144</v>
      </c>
      <c r="Z21" s="69">
        <v>47.331994549236178</v>
      </c>
      <c r="AA21" s="71"/>
      <c r="AB21" s="71">
        <v>43.720328010358223</v>
      </c>
      <c r="AC21" s="71">
        <v>70.904403014676717</v>
      </c>
      <c r="AD21" s="71">
        <v>67.29088639200998</v>
      </c>
      <c r="AE21" s="71">
        <v>40.890832358773579</v>
      </c>
      <c r="AF21" s="70">
        <v>46.4</v>
      </c>
      <c r="AG21" s="70"/>
      <c r="AH21" s="70">
        <v>49.3</v>
      </c>
      <c r="AI21" s="70">
        <v>70.099999999999994</v>
      </c>
      <c r="AJ21" s="70">
        <v>67.900000000000006</v>
      </c>
      <c r="AK21" s="70">
        <v>39.4</v>
      </c>
      <c r="AL21" s="70">
        <v>49.8</v>
      </c>
      <c r="AM21" s="70"/>
      <c r="AN21" s="70">
        <v>49.4</v>
      </c>
      <c r="AO21" s="70">
        <v>61.8</v>
      </c>
      <c r="AP21" s="70">
        <v>54.3</v>
      </c>
      <c r="AQ21" s="70">
        <v>46.3</v>
      </c>
    </row>
    <row r="22" spans="1:43" ht="47.25">
      <c r="A22" s="26" t="s">
        <v>60</v>
      </c>
      <c r="B22" s="32">
        <v>58.308713337615067</v>
      </c>
      <c r="C22" s="32">
        <v>31.3</v>
      </c>
      <c r="D22" s="32">
        <v>63.580246913580254</v>
      </c>
      <c r="E22" s="32">
        <v>77.985542168674698</v>
      </c>
      <c r="F22" s="32">
        <v>68.794326241134755</v>
      </c>
      <c r="G22" s="32">
        <v>38.414865377322712</v>
      </c>
      <c r="H22" s="32">
        <v>56.803556308213373</v>
      </c>
      <c r="I22" s="32">
        <v>30.4</v>
      </c>
      <c r="J22" s="32">
        <v>66.315789473684205</v>
      </c>
      <c r="K22" s="32">
        <v>77.118181818181824</v>
      </c>
      <c r="L22" s="32">
        <v>67.616580310880821</v>
      </c>
      <c r="M22" s="32">
        <v>34.977535608450431</v>
      </c>
      <c r="N22" s="32">
        <v>55.884192965383008</v>
      </c>
      <c r="O22" s="32">
        <v>29.1</v>
      </c>
      <c r="P22" s="32">
        <v>67.09905660377359</v>
      </c>
      <c r="Q22" s="32">
        <v>73.483380533611566</v>
      </c>
      <c r="R22" s="32">
        <v>71.35231316725978</v>
      </c>
      <c r="S22" s="32">
        <v>36.195364753460879</v>
      </c>
      <c r="T22" s="67">
        <v>54.373228898016364</v>
      </c>
      <c r="U22" s="67">
        <v>33.799999999999997</v>
      </c>
      <c r="V22" s="67">
        <v>66.395348837209298</v>
      </c>
      <c r="W22" s="67">
        <v>69.303189020751844</v>
      </c>
      <c r="X22" s="67">
        <v>69.250210614995794</v>
      </c>
      <c r="Y22" s="68">
        <v>36.453022578295702</v>
      </c>
      <c r="Z22" s="69">
        <v>47.45707170009176</v>
      </c>
      <c r="AA22" s="71">
        <v>33.5</v>
      </c>
      <c r="AB22" s="71">
        <v>59.691629955947135</v>
      </c>
      <c r="AC22" s="71">
        <v>60.257545819990469</v>
      </c>
      <c r="AD22" s="71">
        <v>55.233494363929147</v>
      </c>
      <c r="AE22" s="71">
        <v>30.325834600912653</v>
      </c>
      <c r="AF22" s="70">
        <v>51</v>
      </c>
      <c r="AG22" s="70">
        <v>41.8</v>
      </c>
      <c r="AH22" s="70">
        <v>67</v>
      </c>
      <c r="AI22" s="70">
        <v>61.7</v>
      </c>
      <c r="AJ22" s="70">
        <v>59.7</v>
      </c>
      <c r="AK22" s="70">
        <v>35.1</v>
      </c>
      <c r="AL22" s="70">
        <v>53</v>
      </c>
      <c r="AM22" s="70">
        <v>42</v>
      </c>
      <c r="AN22" s="70">
        <v>68.599999999999994</v>
      </c>
      <c r="AO22" s="70">
        <v>59.1</v>
      </c>
      <c r="AP22" s="70">
        <v>51.5</v>
      </c>
      <c r="AQ22" s="70">
        <v>44.4</v>
      </c>
    </row>
    <row r="23" spans="1:43" ht="47.25">
      <c r="A23" s="26" t="s">
        <v>61</v>
      </c>
      <c r="B23" s="32">
        <v>33.826366559485535</v>
      </c>
      <c r="C23" s="66"/>
      <c r="D23" s="32">
        <v>26.880530973451329</v>
      </c>
      <c r="E23" s="32">
        <v>54.160363086232977</v>
      </c>
      <c r="F23" s="32">
        <v>55.038759689922479</v>
      </c>
      <c r="G23" s="32">
        <v>29.733487833140209</v>
      </c>
      <c r="H23" s="32">
        <v>32.483089064261556</v>
      </c>
      <c r="I23" s="66"/>
      <c r="J23" s="32">
        <v>31.267409470752089</v>
      </c>
      <c r="K23" s="32">
        <v>58.019375672766415</v>
      </c>
      <c r="L23" s="32">
        <v>55.194805194805198</v>
      </c>
      <c r="M23" s="32">
        <v>26.824413976116762</v>
      </c>
      <c r="N23" s="32">
        <v>29.139991463935129</v>
      </c>
      <c r="O23" s="66"/>
      <c r="P23" s="32">
        <v>25.90315142198309</v>
      </c>
      <c r="Q23" s="32">
        <v>58.912386706948638</v>
      </c>
      <c r="R23" s="32">
        <v>55.737704918032783</v>
      </c>
      <c r="S23" s="32">
        <v>24.64572680788897</v>
      </c>
      <c r="T23" s="67">
        <v>30.434372049102926</v>
      </c>
      <c r="U23" s="67"/>
      <c r="V23" s="67">
        <v>23.650899400399734</v>
      </c>
      <c r="W23" s="67">
        <v>57.336956521739133</v>
      </c>
      <c r="X23" s="67">
        <v>52.941176470588239</v>
      </c>
      <c r="Y23" s="68">
        <v>27.572121521572633</v>
      </c>
      <c r="Z23" s="69">
        <v>24.859096716014129</v>
      </c>
      <c r="AA23" s="71"/>
      <c r="AB23" s="71">
        <v>11.067475901463764</v>
      </c>
      <c r="AC23" s="71">
        <v>44.319682959048876</v>
      </c>
      <c r="AD23" s="71">
        <v>31.466666666666665</v>
      </c>
      <c r="AE23" s="71">
        <v>21.459957476966689</v>
      </c>
      <c r="AF23" s="70">
        <v>30.2</v>
      </c>
      <c r="AH23" s="70">
        <v>24.3</v>
      </c>
      <c r="AI23" s="70">
        <v>53.9</v>
      </c>
      <c r="AJ23" s="70">
        <v>45.1</v>
      </c>
      <c r="AK23" s="70">
        <v>21.9</v>
      </c>
      <c r="AL23" s="70">
        <v>35.6</v>
      </c>
      <c r="AN23" s="70">
        <v>28.2</v>
      </c>
      <c r="AO23" s="70">
        <v>48</v>
      </c>
      <c r="AP23" s="70">
        <v>49.7</v>
      </c>
      <c r="AQ23" s="70">
        <v>33.5</v>
      </c>
    </row>
    <row r="24" spans="1:43" ht="31.5">
      <c r="A24" s="26" t="s">
        <v>62</v>
      </c>
      <c r="B24" s="32">
        <v>39.916217833632558</v>
      </c>
      <c r="C24" s="66"/>
      <c r="D24" s="32">
        <v>46.89265536723164</v>
      </c>
      <c r="E24" s="32">
        <v>51.470588235294116</v>
      </c>
      <c r="F24" s="32">
        <v>51.123595505617978</v>
      </c>
      <c r="G24" s="32">
        <v>27.659574468085108</v>
      </c>
      <c r="H24" s="32">
        <v>40.483976455199475</v>
      </c>
      <c r="I24" s="66"/>
      <c r="J24" s="32">
        <v>41.803278688524593</v>
      </c>
      <c r="K24" s="32">
        <v>53.017241379310342</v>
      </c>
      <c r="L24" s="32">
        <v>49.321266968325794</v>
      </c>
      <c r="M24" s="32">
        <v>29.551820728291318</v>
      </c>
      <c r="N24" s="32">
        <v>40.944326990838618</v>
      </c>
      <c r="O24" s="66"/>
      <c r="P24" s="32">
        <v>35.964912280701753</v>
      </c>
      <c r="Q24" s="32">
        <v>58.762886597938149</v>
      </c>
      <c r="R24" s="32">
        <v>53.125</v>
      </c>
      <c r="S24" s="32">
        <v>24.071082390953151</v>
      </c>
      <c r="T24" s="67">
        <v>39.969372128637062</v>
      </c>
      <c r="U24" s="67"/>
      <c r="V24" s="67">
        <v>36.923076923076927</v>
      </c>
      <c r="W24" s="67">
        <v>54.342984409799556</v>
      </c>
      <c r="X24" s="67">
        <v>50.270270270270267</v>
      </c>
      <c r="Y24" s="68">
        <v>25.139664804469277</v>
      </c>
      <c r="Z24" s="69">
        <v>40.869054609512624</v>
      </c>
      <c r="AA24" s="71"/>
      <c r="AB24" s="71">
        <v>28.191489361702125</v>
      </c>
      <c r="AC24" s="71">
        <v>57.256990679094542</v>
      </c>
      <c r="AD24" s="71">
        <v>49.264705882352942</v>
      </c>
      <c r="AE24" s="71">
        <v>22.222222222222221</v>
      </c>
      <c r="AF24" s="70">
        <v>50.8</v>
      </c>
      <c r="AG24" s="70"/>
      <c r="AH24" s="70">
        <v>45.7</v>
      </c>
      <c r="AI24" s="70">
        <v>61.7</v>
      </c>
      <c r="AJ24" s="70">
        <v>65.2</v>
      </c>
      <c r="AK24" s="70">
        <v>35.799999999999997</v>
      </c>
      <c r="AL24" s="70">
        <v>47.5</v>
      </c>
      <c r="AM24" s="70"/>
      <c r="AN24" s="70">
        <v>40.200000000000003</v>
      </c>
      <c r="AO24" s="70">
        <v>53</v>
      </c>
      <c r="AP24" s="70">
        <v>50.7</v>
      </c>
      <c r="AQ24" s="70">
        <v>46.8</v>
      </c>
    </row>
  </sheetData>
  <mergeCells count="9">
    <mergeCell ref="AL3:AQ3"/>
    <mergeCell ref="AF3:AK3"/>
    <mergeCell ref="Z3:AE3"/>
    <mergeCell ref="T3:Y3"/>
    <mergeCell ref="A2:I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A22"/>
  <sheetViews>
    <sheetView workbookViewId="0">
      <pane xSplit="1" ySplit="4" topLeftCell="BQ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ColWidth="9.140625" defaultRowHeight="15.75"/>
  <cols>
    <col min="1" max="1" width="42.85546875" style="2" customWidth="1"/>
    <col min="2" max="79" width="11.7109375" style="2" customWidth="1"/>
    <col min="80" max="16384" width="9.140625" style="2"/>
  </cols>
  <sheetData>
    <row r="1" spans="1:79" ht="33" customHeight="1">
      <c r="A1" s="107" t="s">
        <v>2</v>
      </c>
      <c r="B1" s="107"/>
    </row>
    <row r="2" spans="1:79" s="8" customFormat="1" ht="37.5" customHeight="1">
      <c r="A2" s="104" t="s">
        <v>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79" s="18" customFormat="1">
      <c r="A3" s="105"/>
      <c r="B3" s="103">
        <v>2004</v>
      </c>
      <c r="C3" s="103"/>
      <c r="D3" s="103"/>
      <c r="E3" s="103"/>
      <c r="F3" s="103"/>
      <c r="G3" s="103"/>
      <c r="H3" s="103">
        <v>2005</v>
      </c>
      <c r="I3" s="103"/>
      <c r="J3" s="103"/>
      <c r="K3" s="103"/>
      <c r="L3" s="103"/>
      <c r="M3" s="103"/>
      <c r="N3" s="103">
        <v>2006</v>
      </c>
      <c r="O3" s="103"/>
      <c r="P3" s="103"/>
      <c r="Q3" s="103"/>
      <c r="R3" s="103"/>
      <c r="S3" s="103"/>
      <c r="T3" s="103">
        <v>2007</v>
      </c>
      <c r="U3" s="103"/>
      <c r="V3" s="103"/>
      <c r="W3" s="103"/>
      <c r="X3" s="103"/>
      <c r="Y3" s="103"/>
      <c r="Z3" s="103">
        <v>2008</v>
      </c>
      <c r="AA3" s="103"/>
      <c r="AB3" s="103"/>
      <c r="AC3" s="103"/>
      <c r="AD3" s="103"/>
      <c r="AE3" s="103"/>
      <c r="AF3" s="103">
        <v>2009</v>
      </c>
      <c r="AG3" s="103"/>
      <c r="AH3" s="103"/>
      <c r="AI3" s="103"/>
      <c r="AJ3" s="103"/>
      <c r="AK3" s="103"/>
      <c r="AL3" s="103">
        <v>2010</v>
      </c>
      <c r="AM3" s="103"/>
      <c r="AN3" s="103"/>
      <c r="AO3" s="103"/>
      <c r="AP3" s="103"/>
      <c r="AQ3" s="103"/>
      <c r="AR3" s="103">
        <v>2011</v>
      </c>
      <c r="AS3" s="103"/>
      <c r="AT3" s="103"/>
      <c r="AU3" s="103"/>
      <c r="AV3" s="103"/>
      <c r="AW3" s="103"/>
      <c r="AX3" s="103">
        <v>2012</v>
      </c>
      <c r="AY3" s="103"/>
      <c r="AZ3" s="103"/>
      <c r="BA3" s="103"/>
      <c r="BB3" s="103"/>
      <c r="BC3" s="103"/>
      <c r="BD3" s="103">
        <v>2013</v>
      </c>
      <c r="BE3" s="103"/>
      <c r="BF3" s="103"/>
      <c r="BG3" s="103"/>
      <c r="BH3" s="103"/>
      <c r="BI3" s="103"/>
      <c r="BJ3" s="103">
        <v>2014</v>
      </c>
      <c r="BK3" s="103"/>
      <c r="BL3" s="103"/>
      <c r="BM3" s="103"/>
      <c r="BN3" s="103"/>
      <c r="BO3" s="103"/>
      <c r="BP3" s="103">
        <v>2015</v>
      </c>
      <c r="BQ3" s="103"/>
      <c r="BR3" s="103"/>
      <c r="BS3" s="103"/>
      <c r="BT3" s="103"/>
      <c r="BU3" s="103"/>
      <c r="BV3" s="103">
        <v>2016</v>
      </c>
      <c r="BW3" s="103"/>
      <c r="BX3" s="103"/>
      <c r="BY3" s="103"/>
      <c r="BZ3" s="103"/>
      <c r="CA3" s="103"/>
    </row>
    <row r="4" spans="1:79" ht="47.25">
      <c r="A4" s="105"/>
      <c r="B4" s="31" t="s">
        <v>8</v>
      </c>
      <c r="C4" s="31" t="s">
        <v>15</v>
      </c>
      <c r="D4" s="31" t="s">
        <v>9</v>
      </c>
      <c r="E4" s="31" t="s">
        <v>10</v>
      </c>
      <c r="F4" s="31" t="s">
        <v>11</v>
      </c>
      <c r="G4" s="31" t="s">
        <v>12</v>
      </c>
      <c r="H4" s="31" t="s">
        <v>8</v>
      </c>
      <c r="I4" s="31" t="s">
        <v>15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8</v>
      </c>
      <c r="O4" s="31" t="s">
        <v>15</v>
      </c>
      <c r="P4" s="31" t="s">
        <v>9</v>
      </c>
      <c r="Q4" s="31" t="s">
        <v>10</v>
      </c>
      <c r="R4" s="31" t="s">
        <v>11</v>
      </c>
      <c r="S4" s="31" t="s">
        <v>12</v>
      </c>
      <c r="T4" s="31" t="s">
        <v>8</v>
      </c>
      <c r="U4" s="31" t="s">
        <v>15</v>
      </c>
      <c r="V4" s="31" t="s">
        <v>9</v>
      </c>
      <c r="W4" s="31" t="s">
        <v>10</v>
      </c>
      <c r="X4" s="31" t="s">
        <v>11</v>
      </c>
      <c r="Y4" s="31" t="s">
        <v>12</v>
      </c>
      <c r="Z4" s="31" t="s">
        <v>8</v>
      </c>
      <c r="AA4" s="31" t="s">
        <v>15</v>
      </c>
      <c r="AB4" s="31" t="s">
        <v>9</v>
      </c>
      <c r="AC4" s="31" t="s">
        <v>10</v>
      </c>
      <c r="AD4" s="31" t="s">
        <v>11</v>
      </c>
      <c r="AE4" s="31" t="s">
        <v>12</v>
      </c>
      <c r="AF4" s="31" t="s">
        <v>8</v>
      </c>
      <c r="AG4" s="31" t="s">
        <v>15</v>
      </c>
      <c r="AH4" s="31" t="s">
        <v>9</v>
      </c>
      <c r="AI4" s="31" t="s">
        <v>10</v>
      </c>
      <c r="AJ4" s="31" t="s">
        <v>11</v>
      </c>
      <c r="AK4" s="31" t="s">
        <v>12</v>
      </c>
      <c r="AL4" s="31" t="s">
        <v>8</v>
      </c>
      <c r="AM4" s="31" t="s">
        <v>15</v>
      </c>
      <c r="AN4" s="31" t="s">
        <v>9</v>
      </c>
      <c r="AO4" s="31" t="s">
        <v>10</v>
      </c>
      <c r="AP4" s="31" t="s">
        <v>11</v>
      </c>
      <c r="AQ4" s="31" t="s">
        <v>12</v>
      </c>
      <c r="AR4" s="31" t="s">
        <v>8</v>
      </c>
      <c r="AS4" s="31" t="s">
        <v>15</v>
      </c>
      <c r="AT4" s="31" t="s">
        <v>9</v>
      </c>
      <c r="AU4" s="31" t="s">
        <v>10</v>
      </c>
      <c r="AV4" s="31" t="s">
        <v>11</v>
      </c>
      <c r="AW4" s="31" t="s">
        <v>12</v>
      </c>
      <c r="AX4" s="31" t="s">
        <v>8</v>
      </c>
      <c r="AY4" s="31" t="s">
        <v>15</v>
      </c>
      <c r="AZ4" s="31" t="s">
        <v>9</v>
      </c>
      <c r="BA4" s="31" t="s">
        <v>10</v>
      </c>
      <c r="BB4" s="31" t="s">
        <v>11</v>
      </c>
      <c r="BC4" s="31" t="s">
        <v>12</v>
      </c>
      <c r="BD4" s="31" t="s">
        <v>8</v>
      </c>
      <c r="BE4" s="31" t="s">
        <v>15</v>
      </c>
      <c r="BF4" s="31" t="s">
        <v>9</v>
      </c>
      <c r="BG4" s="31" t="s">
        <v>10</v>
      </c>
      <c r="BH4" s="31" t="s">
        <v>11</v>
      </c>
      <c r="BI4" s="31" t="s">
        <v>12</v>
      </c>
      <c r="BJ4" s="31" t="s">
        <v>8</v>
      </c>
      <c r="BK4" s="31" t="s">
        <v>15</v>
      </c>
      <c r="BL4" s="31" t="s">
        <v>9</v>
      </c>
      <c r="BM4" s="31" t="s">
        <v>10</v>
      </c>
      <c r="BN4" s="31" t="s">
        <v>11</v>
      </c>
      <c r="BO4" s="31" t="s">
        <v>12</v>
      </c>
      <c r="BP4" s="31" t="s">
        <v>8</v>
      </c>
      <c r="BQ4" s="31" t="s">
        <v>15</v>
      </c>
      <c r="BR4" s="31" t="s">
        <v>9</v>
      </c>
      <c r="BS4" s="31" t="s">
        <v>10</v>
      </c>
      <c r="BT4" s="31" t="s">
        <v>11</v>
      </c>
      <c r="BU4" s="31" t="s">
        <v>12</v>
      </c>
      <c r="BV4" s="31" t="s">
        <v>8</v>
      </c>
      <c r="BW4" s="31" t="s">
        <v>15</v>
      </c>
      <c r="BX4" s="31" t="s">
        <v>9</v>
      </c>
      <c r="BY4" s="31" t="s">
        <v>10</v>
      </c>
      <c r="BZ4" s="31" t="s">
        <v>11</v>
      </c>
      <c r="CA4" s="31" t="s">
        <v>12</v>
      </c>
    </row>
    <row r="5" spans="1:79" s="39" customFormat="1">
      <c r="A5" s="37" t="s">
        <v>16</v>
      </c>
      <c r="B5" s="76">
        <v>47.7</v>
      </c>
      <c r="C5" s="55">
        <v>32.6</v>
      </c>
      <c r="D5" s="76">
        <v>26.7</v>
      </c>
      <c r="E5" s="76">
        <v>52.6</v>
      </c>
      <c r="F5" s="76">
        <v>55.2</v>
      </c>
      <c r="G5" s="76">
        <v>44.8</v>
      </c>
      <c r="H5" s="76">
        <v>48.881045042748255</v>
      </c>
      <c r="I5" s="76">
        <v>28.391388817562852</v>
      </c>
      <c r="J5" s="76">
        <v>25.008972185399852</v>
      </c>
      <c r="K5" s="76">
        <v>55.400406639880352</v>
      </c>
      <c r="L5" s="76">
        <v>54.737400721924182</v>
      </c>
      <c r="M5" s="76">
        <v>46.268829225073681</v>
      </c>
      <c r="N5" s="76">
        <v>48.6349171423754</v>
      </c>
      <c r="O5" s="76">
        <v>25.405857828244947</v>
      </c>
      <c r="P5" s="76">
        <v>30.560321999788147</v>
      </c>
      <c r="Q5" s="76">
        <v>56.662077817416986</v>
      </c>
      <c r="R5" s="76">
        <v>52.164647149967195</v>
      </c>
      <c r="S5" s="76">
        <v>46.577438399450756</v>
      </c>
      <c r="T5" s="76">
        <v>48.737458102429159</v>
      </c>
      <c r="U5" s="76">
        <v>23.640442030495254</v>
      </c>
      <c r="V5" s="76">
        <v>25.816464046075495</v>
      </c>
      <c r="W5" s="76">
        <v>56.824319202852593</v>
      </c>
      <c r="X5" s="76">
        <v>53.030916332390824</v>
      </c>
      <c r="Y5" s="76">
        <v>47.060275463059092</v>
      </c>
      <c r="Z5" s="76">
        <v>47.760783605466692</v>
      </c>
      <c r="AA5" s="76">
        <v>22.776459597242631</v>
      </c>
      <c r="AB5" s="76">
        <v>26.526230416689</v>
      </c>
      <c r="AC5" s="76">
        <v>57.707994796265339</v>
      </c>
      <c r="AD5" s="76">
        <v>49.018848362672166</v>
      </c>
      <c r="AE5" s="76">
        <v>50.401570716535403</v>
      </c>
      <c r="AF5" s="76">
        <v>46.85971154067132</v>
      </c>
      <c r="AG5" s="76">
        <v>20.05250840898924</v>
      </c>
      <c r="AH5" s="76">
        <v>33.138757248528925</v>
      </c>
      <c r="AI5" s="76">
        <v>58.659583482844809</v>
      </c>
      <c r="AJ5" s="76">
        <v>48.737380826235352</v>
      </c>
      <c r="AK5" s="76">
        <v>53.045075690721674</v>
      </c>
      <c r="AL5" s="76">
        <v>48.75138385274991</v>
      </c>
      <c r="AM5" s="76">
        <v>20.225461686248586</v>
      </c>
      <c r="AN5" s="76">
        <v>30.776568915735936</v>
      </c>
      <c r="AO5" s="76">
        <v>62.627325112436338</v>
      </c>
      <c r="AP5" s="76">
        <v>49.619836562457124</v>
      </c>
      <c r="AQ5" s="76">
        <v>47.605637512162133</v>
      </c>
      <c r="AR5" s="53">
        <v>49.1</v>
      </c>
      <c r="AS5" s="74">
        <v>19.8</v>
      </c>
      <c r="AT5" s="74">
        <v>17.8</v>
      </c>
      <c r="AU5" s="74">
        <v>63.1</v>
      </c>
      <c r="AV5" s="74">
        <v>50.3</v>
      </c>
      <c r="AW5" s="74">
        <v>50.6</v>
      </c>
      <c r="AX5" s="53">
        <v>49.1</v>
      </c>
      <c r="AY5" s="74">
        <v>18.899999999999999</v>
      </c>
      <c r="AZ5" s="74">
        <v>22.9</v>
      </c>
      <c r="BA5" s="74">
        <v>64.2</v>
      </c>
      <c r="BB5" s="74">
        <v>52.2</v>
      </c>
      <c r="BC5" s="74">
        <v>43.4</v>
      </c>
      <c r="BD5" s="74">
        <v>47.9</v>
      </c>
      <c r="BE5" s="74">
        <v>18.2</v>
      </c>
      <c r="BF5" s="74">
        <v>23.2</v>
      </c>
      <c r="BG5" s="74">
        <v>61.7</v>
      </c>
      <c r="BH5" s="74">
        <v>51.7</v>
      </c>
      <c r="BI5" s="74">
        <v>47.5</v>
      </c>
      <c r="BJ5" s="74">
        <v>49.9</v>
      </c>
      <c r="BK5" s="74">
        <v>17.7</v>
      </c>
      <c r="BL5" s="74">
        <v>22.7</v>
      </c>
      <c r="BM5" s="74">
        <v>65.3</v>
      </c>
      <c r="BN5" s="74">
        <v>54.2</v>
      </c>
      <c r="BO5" s="74">
        <v>56.4</v>
      </c>
      <c r="BP5" s="74">
        <v>51.7</v>
      </c>
      <c r="BQ5" s="74">
        <v>19.100000000000001</v>
      </c>
      <c r="BR5" s="74">
        <v>10.6</v>
      </c>
      <c r="BS5" s="74">
        <v>66.2</v>
      </c>
      <c r="BT5" s="74">
        <v>56.8</v>
      </c>
      <c r="BU5" s="74">
        <v>59.5</v>
      </c>
      <c r="BV5" s="74">
        <v>51.5</v>
      </c>
      <c r="BW5" s="74">
        <v>18.399999999999999</v>
      </c>
      <c r="BX5" s="74">
        <v>6.8</v>
      </c>
      <c r="BY5" s="74">
        <v>68</v>
      </c>
      <c r="BZ5" s="74">
        <v>56.3</v>
      </c>
      <c r="CA5" s="74">
        <v>59.2</v>
      </c>
    </row>
    <row r="6" spans="1:79" s="33" customFormat="1" ht="31.5">
      <c r="A6" s="26" t="s">
        <v>35</v>
      </c>
      <c r="B6" s="77">
        <v>42.7</v>
      </c>
      <c r="C6" s="77">
        <v>43.8</v>
      </c>
      <c r="D6" s="77">
        <v>36.299999999999997</v>
      </c>
      <c r="E6" s="77">
        <v>55.6</v>
      </c>
      <c r="F6" s="77">
        <v>39.6</v>
      </c>
      <c r="G6" s="77">
        <v>41.1</v>
      </c>
      <c r="H6" s="77">
        <v>37.669547439642159</v>
      </c>
      <c r="I6" s="77">
        <v>40.825198455883907</v>
      </c>
      <c r="J6" s="77">
        <v>34.908236918321101</v>
      </c>
      <c r="K6" s="77">
        <v>52.802774824969759</v>
      </c>
      <c r="L6" s="77">
        <v>32.381486687025955</v>
      </c>
      <c r="M6" s="77">
        <v>40.015899842113456</v>
      </c>
      <c r="N6" s="77">
        <v>31.570149591797058</v>
      </c>
      <c r="O6" s="77">
        <v>38.69924921362589</v>
      </c>
      <c r="P6" s="77">
        <v>28.890976182489091</v>
      </c>
      <c r="Q6" s="77">
        <v>50.351859279455915</v>
      </c>
      <c r="R6" s="77">
        <v>26.340572249069126</v>
      </c>
      <c r="S6" s="77">
        <v>35.18263318633047</v>
      </c>
      <c r="T6" s="77">
        <v>28.80650829257344</v>
      </c>
      <c r="U6" s="77">
        <v>31.75569797110586</v>
      </c>
      <c r="V6" s="77">
        <v>29.927042801556414</v>
      </c>
      <c r="W6" s="77">
        <v>46.247000910068671</v>
      </c>
      <c r="X6" s="77">
        <v>26.597153980465905</v>
      </c>
      <c r="Y6" s="77">
        <v>33.410799863648208</v>
      </c>
      <c r="Z6" s="77">
        <v>31.340504503901446</v>
      </c>
      <c r="AA6" s="77">
        <v>31.373582933881959</v>
      </c>
      <c r="AB6" s="77">
        <v>35.127447221638199</v>
      </c>
      <c r="AC6" s="77">
        <v>42.448695527280712</v>
      </c>
      <c r="AD6" s="77">
        <v>31.003399756354234</v>
      </c>
      <c r="AE6" s="77">
        <v>46.187325905292482</v>
      </c>
      <c r="AF6" s="77">
        <v>31.621130699412614</v>
      </c>
      <c r="AG6" s="77">
        <v>23.010280188408892</v>
      </c>
      <c r="AH6" s="77">
        <v>30.457432927932636</v>
      </c>
      <c r="AI6" s="77">
        <v>34.300082952219348</v>
      </c>
      <c r="AJ6" s="77">
        <v>35.73845736829594</v>
      </c>
      <c r="AK6" s="77">
        <v>43.340468692211999</v>
      </c>
      <c r="AL6" s="77">
        <v>30.007291490521084</v>
      </c>
      <c r="AM6" s="77">
        <v>17.949947968175369</v>
      </c>
      <c r="AN6" s="77">
        <v>29.556552380354876</v>
      </c>
      <c r="AO6" s="77">
        <v>20.541706213227116</v>
      </c>
      <c r="AP6" s="77">
        <v>37.900170177277388</v>
      </c>
      <c r="AQ6" s="77">
        <v>46.678267472395348</v>
      </c>
      <c r="AR6" s="58">
        <v>27.3</v>
      </c>
      <c r="AS6" s="75">
        <v>12.9</v>
      </c>
      <c r="AT6" s="75">
        <v>14.3</v>
      </c>
      <c r="AU6" s="75">
        <v>16.100000000000001</v>
      </c>
      <c r="AV6" s="75">
        <v>39.799999999999997</v>
      </c>
      <c r="AW6" s="75">
        <v>46.8</v>
      </c>
      <c r="AX6" s="58">
        <v>23.1</v>
      </c>
      <c r="AY6" s="75">
        <v>9.6999999999999993</v>
      </c>
      <c r="AZ6" s="75">
        <v>8.8000000000000007</v>
      </c>
      <c r="BA6" s="75">
        <v>14.3</v>
      </c>
      <c r="BB6" s="75">
        <v>36.200000000000003</v>
      </c>
      <c r="BC6" s="75">
        <v>46</v>
      </c>
      <c r="BD6" s="75">
        <v>24.6</v>
      </c>
      <c r="BE6" s="75">
        <v>10.8</v>
      </c>
      <c r="BF6" s="75">
        <v>9.6999999999999993</v>
      </c>
      <c r="BG6" s="75">
        <v>17.3</v>
      </c>
      <c r="BH6" s="75">
        <v>37.299999999999997</v>
      </c>
      <c r="BI6" s="75">
        <v>50.7</v>
      </c>
      <c r="BJ6" s="75">
        <v>25.4</v>
      </c>
      <c r="BK6" s="75">
        <v>25.4</v>
      </c>
      <c r="BL6" s="75">
        <v>9.1</v>
      </c>
      <c r="BM6" s="75">
        <v>21.1</v>
      </c>
      <c r="BN6" s="75">
        <v>42.1</v>
      </c>
      <c r="BO6" s="75">
        <v>54</v>
      </c>
      <c r="BP6" s="75">
        <v>30.9</v>
      </c>
      <c r="BQ6" s="75">
        <v>13.7</v>
      </c>
      <c r="BR6" s="75">
        <v>5.2</v>
      </c>
      <c r="BS6" s="75">
        <v>30.2</v>
      </c>
      <c r="BT6" s="75">
        <v>48.3</v>
      </c>
      <c r="BU6" s="75">
        <v>56.1</v>
      </c>
      <c r="BV6" s="75">
        <v>32.4</v>
      </c>
      <c r="BW6" s="75">
        <v>32.4</v>
      </c>
      <c r="BX6" s="75">
        <v>4.4000000000000004</v>
      </c>
      <c r="BY6" s="75">
        <v>30.1</v>
      </c>
      <c r="BZ6" s="75">
        <v>49.7</v>
      </c>
      <c r="CA6" s="75">
        <v>50.3</v>
      </c>
    </row>
    <row r="7" spans="1:79" s="33" customFormat="1">
      <c r="A7" s="26" t="s">
        <v>36</v>
      </c>
      <c r="B7" s="77">
        <v>40</v>
      </c>
      <c r="C7" s="77">
        <v>100</v>
      </c>
      <c r="D7" s="77"/>
      <c r="E7" s="77">
        <v>37</v>
      </c>
      <c r="F7" s="77">
        <v>100</v>
      </c>
      <c r="G7" s="77">
        <v>100</v>
      </c>
      <c r="H7" s="77">
        <v>41.328825021132708</v>
      </c>
      <c r="I7" s="77">
        <v>32.708933717579242</v>
      </c>
      <c r="J7" s="77">
        <v>45.679012345679013</v>
      </c>
      <c r="K7" s="77">
        <v>40.146919084862219</v>
      </c>
      <c r="L7" s="77">
        <v>96.703296703296701</v>
      </c>
      <c r="M7" s="77">
        <v>49.536560247167863</v>
      </c>
      <c r="N7" s="77">
        <v>43.325291515882583</v>
      </c>
      <c r="O7" s="77">
        <v>30.407911001236105</v>
      </c>
      <c r="P7" s="77">
        <v>49.382716049382715</v>
      </c>
      <c r="Q7" s="77">
        <v>42.273956582121187</v>
      </c>
      <c r="R7" s="77">
        <v>88.59504132231406</v>
      </c>
      <c r="S7" s="77">
        <v>54.315196998123824</v>
      </c>
      <c r="T7" s="77">
        <v>44.402120432974634</v>
      </c>
      <c r="U7" s="77">
        <v>38.242894056847547</v>
      </c>
      <c r="V7" s="77">
        <v>76.08695652173914</v>
      </c>
      <c r="W7" s="77">
        <v>42.132617112560602</v>
      </c>
      <c r="X7" s="77">
        <v>80.722891566265062</v>
      </c>
      <c r="Y7" s="77">
        <v>77.5</v>
      </c>
      <c r="Z7" s="77">
        <v>39.43058440022083</v>
      </c>
      <c r="AA7" s="77">
        <v>15.546410608138997</v>
      </c>
      <c r="AB7" s="77">
        <v>78.260869565217376</v>
      </c>
      <c r="AC7" s="77">
        <v>39.419238855541003</v>
      </c>
      <c r="AD7" s="77">
        <v>70.35175879396985</v>
      </c>
      <c r="AE7" s="77">
        <v>53.41002465078062</v>
      </c>
      <c r="AF7" s="77">
        <v>45.442237092196727</v>
      </c>
      <c r="AG7" s="77">
        <v>24.919981710105166</v>
      </c>
      <c r="AH7" s="77">
        <v>80.434782608695656</v>
      </c>
      <c r="AI7" s="77">
        <v>41.878180322374241</v>
      </c>
      <c r="AJ7" s="77">
        <v>87.939698492462313</v>
      </c>
      <c r="AK7" s="77">
        <v>94.111349036402572</v>
      </c>
      <c r="AL7" s="77">
        <v>48.233394954044826</v>
      </c>
      <c r="AM7" s="77">
        <v>20.621856424325554</v>
      </c>
      <c r="AN7" s="77">
        <v>82.608695652173907</v>
      </c>
      <c r="AO7" s="77">
        <v>45.229897315579393</v>
      </c>
      <c r="AP7" s="77">
        <v>90.284757118927956</v>
      </c>
      <c r="AQ7" s="77">
        <v>95.967166309778733</v>
      </c>
      <c r="AR7" s="58">
        <v>56.7</v>
      </c>
      <c r="AS7" s="75">
        <v>31.3</v>
      </c>
      <c r="AT7" s="75">
        <v>84.8</v>
      </c>
      <c r="AU7" s="75">
        <v>55.6</v>
      </c>
      <c r="AV7" s="75">
        <v>92.1</v>
      </c>
      <c r="AW7" s="75">
        <v>84</v>
      </c>
      <c r="AX7" s="58">
        <v>55.9</v>
      </c>
      <c r="AY7" s="75">
        <v>32.4</v>
      </c>
      <c r="AZ7" s="75">
        <v>100</v>
      </c>
      <c r="BA7" s="75">
        <v>56.4</v>
      </c>
      <c r="BB7" s="75">
        <v>92.2</v>
      </c>
      <c r="BC7" s="75">
        <v>73.3</v>
      </c>
      <c r="BD7" s="75">
        <v>65.7</v>
      </c>
      <c r="BE7" s="75">
        <v>60.1</v>
      </c>
      <c r="BF7" s="75">
        <v>89.1</v>
      </c>
      <c r="BG7" s="75">
        <v>64.900000000000006</v>
      </c>
      <c r="BH7" s="75">
        <v>93.8</v>
      </c>
      <c r="BI7" s="75">
        <v>73.7</v>
      </c>
      <c r="BJ7" s="75">
        <v>66.5</v>
      </c>
      <c r="BK7" s="75">
        <v>66.5</v>
      </c>
      <c r="BL7" s="75">
        <v>91.3</v>
      </c>
      <c r="BM7" s="75">
        <v>67.2</v>
      </c>
      <c r="BN7" s="75">
        <v>95.4</v>
      </c>
      <c r="BO7" s="75">
        <v>76.8</v>
      </c>
      <c r="BP7" s="75">
        <v>68.900000000000006</v>
      </c>
      <c r="BQ7" s="75">
        <v>41.3</v>
      </c>
      <c r="BR7" s="75">
        <v>93.5</v>
      </c>
      <c r="BS7" s="75">
        <v>69.400000000000006</v>
      </c>
      <c r="BT7" s="75">
        <v>96.6</v>
      </c>
      <c r="BU7" s="75">
        <v>80</v>
      </c>
      <c r="BV7" s="75">
        <v>71.2</v>
      </c>
      <c r="BW7" s="75">
        <v>71.2</v>
      </c>
      <c r="BX7" s="75">
        <v>97.8</v>
      </c>
      <c r="BY7" s="75">
        <v>71.8</v>
      </c>
      <c r="BZ7" s="75">
        <v>97</v>
      </c>
      <c r="CA7" s="75">
        <v>81.900000000000006</v>
      </c>
    </row>
    <row r="8" spans="1:79" s="33" customFormat="1">
      <c r="A8" s="26" t="s">
        <v>19</v>
      </c>
      <c r="B8" s="77">
        <v>55.1</v>
      </c>
      <c r="C8" s="77">
        <v>37.700000000000003</v>
      </c>
      <c r="D8" s="77">
        <v>11.1</v>
      </c>
      <c r="E8" s="77">
        <v>53</v>
      </c>
      <c r="F8" s="77">
        <v>65.2</v>
      </c>
      <c r="G8" s="77">
        <v>55.9</v>
      </c>
      <c r="H8" s="77">
        <v>54.828148415280339</v>
      </c>
      <c r="I8" s="77">
        <v>37.407826494839171</v>
      </c>
      <c r="J8" s="77">
        <v>8.7441081890665586</v>
      </c>
      <c r="K8" s="77">
        <v>52.630514627070447</v>
      </c>
      <c r="L8" s="77">
        <v>61.9925971093936</v>
      </c>
      <c r="M8" s="77">
        <v>61.27637409665202</v>
      </c>
      <c r="N8" s="77">
        <v>56.820403929255072</v>
      </c>
      <c r="O8" s="77">
        <v>38.862979996325386</v>
      </c>
      <c r="P8" s="77">
        <v>10.060873316397451</v>
      </c>
      <c r="Q8" s="77">
        <v>53.424758980987775</v>
      </c>
      <c r="R8" s="77">
        <v>64.110887021252978</v>
      </c>
      <c r="S8" s="77">
        <v>64.419248525441304</v>
      </c>
      <c r="T8" s="77">
        <v>52.592911207422247</v>
      </c>
      <c r="U8" s="77">
        <v>31.567181676997219</v>
      </c>
      <c r="V8" s="77">
        <v>10.990955564294143</v>
      </c>
      <c r="W8" s="77">
        <v>51.21995825097445</v>
      </c>
      <c r="X8" s="77">
        <v>57.764925046715845</v>
      </c>
      <c r="Y8" s="77">
        <v>70.874185660720002</v>
      </c>
      <c r="Z8" s="77">
        <v>52.796032140501261</v>
      </c>
      <c r="AA8" s="77">
        <v>28.689613813930897</v>
      </c>
      <c r="AB8" s="77">
        <v>10.49989272688264</v>
      </c>
      <c r="AC8" s="77">
        <v>49.51538782820613</v>
      </c>
      <c r="AD8" s="77">
        <v>60.323386151956512</v>
      </c>
      <c r="AE8" s="77">
        <v>76.37292350068185</v>
      </c>
      <c r="AF8" s="77">
        <v>55.248675661791623</v>
      </c>
      <c r="AG8" s="77">
        <v>28.239321393044857</v>
      </c>
      <c r="AH8" s="77">
        <v>11.635342406567284</v>
      </c>
      <c r="AI8" s="77">
        <v>50.365706677573328</v>
      </c>
      <c r="AJ8" s="77">
        <v>66.491997048600027</v>
      </c>
      <c r="AK8" s="77">
        <v>80.12355261047081</v>
      </c>
      <c r="AL8" s="77">
        <v>58.559245403049189</v>
      </c>
      <c r="AM8" s="77">
        <v>30.503481226667343</v>
      </c>
      <c r="AN8" s="77">
        <v>12.756354075372487</v>
      </c>
      <c r="AO8" s="77">
        <v>49.628558358263049</v>
      </c>
      <c r="AP8" s="77">
        <v>72.868616331954868</v>
      </c>
      <c r="AQ8" s="77">
        <v>83.037859149098338</v>
      </c>
      <c r="AR8" s="58">
        <v>56.5</v>
      </c>
      <c r="AS8" s="75">
        <v>32.200000000000003</v>
      </c>
      <c r="AT8" s="75">
        <v>13.9</v>
      </c>
      <c r="AU8" s="75">
        <v>36.200000000000003</v>
      </c>
      <c r="AV8" s="75">
        <v>78.3</v>
      </c>
      <c r="AW8" s="75">
        <v>86.2</v>
      </c>
      <c r="AX8" s="58">
        <v>56.3</v>
      </c>
      <c r="AY8" s="75">
        <v>34.299999999999997</v>
      </c>
      <c r="AZ8" s="75">
        <v>14.3</v>
      </c>
      <c r="BA8" s="75">
        <v>34.799999999999997</v>
      </c>
      <c r="BB8" s="75">
        <v>79.900000000000006</v>
      </c>
      <c r="BC8" s="75">
        <v>84.6</v>
      </c>
      <c r="BD8" s="75">
        <v>56.8</v>
      </c>
      <c r="BE8" s="75">
        <v>37.6</v>
      </c>
      <c r="BF8" s="75">
        <v>12.3</v>
      </c>
      <c r="BG8" s="75">
        <v>36.200000000000003</v>
      </c>
      <c r="BH8" s="75">
        <v>79.5</v>
      </c>
      <c r="BI8" s="75">
        <v>87.8</v>
      </c>
      <c r="BJ8" s="75">
        <v>54.4</v>
      </c>
      <c r="BK8" s="75">
        <v>54.4</v>
      </c>
      <c r="BL8" s="75">
        <v>24.4</v>
      </c>
      <c r="BM8" s="75">
        <v>35.4</v>
      </c>
      <c r="BN8" s="75">
        <v>75.400000000000006</v>
      </c>
      <c r="BO8" s="75">
        <v>90.2</v>
      </c>
      <c r="BP8" s="75">
        <v>48.8</v>
      </c>
      <c r="BQ8" s="75">
        <v>31.8</v>
      </c>
      <c r="BR8" s="75">
        <v>25</v>
      </c>
      <c r="BS8" s="75">
        <v>32.700000000000003</v>
      </c>
      <c r="BT8" s="75">
        <v>69.099999999999994</v>
      </c>
      <c r="BU8" s="75">
        <v>92.2</v>
      </c>
      <c r="BV8" s="75">
        <v>30.7</v>
      </c>
      <c r="BW8" s="75">
        <v>30.7</v>
      </c>
      <c r="BX8" s="75">
        <v>25.6</v>
      </c>
      <c r="BY8" s="75">
        <v>29.6</v>
      </c>
      <c r="BZ8" s="75">
        <v>41.2</v>
      </c>
      <c r="CA8" s="75">
        <v>90.2</v>
      </c>
    </row>
    <row r="9" spans="1:79" s="33" customFormat="1">
      <c r="A9" s="26" t="s">
        <v>20</v>
      </c>
      <c r="B9" s="77">
        <v>43.7</v>
      </c>
      <c r="C9" s="77">
        <v>33.1</v>
      </c>
      <c r="D9" s="77">
        <v>23.2</v>
      </c>
      <c r="E9" s="77">
        <v>45.4</v>
      </c>
      <c r="F9" s="77">
        <v>51.1</v>
      </c>
      <c r="G9" s="77">
        <v>43.9</v>
      </c>
      <c r="H9" s="77">
        <v>41.811527309207975</v>
      </c>
      <c r="I9" s="77">
        <v>30.606103370240113</v>
      </c>
      <c r="J9" s="77">
        <v>23.454707808314311</v>
      </c>
      <c r="K9" s="77">
        <v>43.224647366940331</v>
      </c>
      <c r="L9" s="77">
        <v>48.047295224554809</v>
      </c>
      <c r="M9" s="77">
        <v>45.412104670267283</v>
      </c>
      <c r="N9" s="77">
        <v>38.407448438271999</v>
      </c>
      <c r="O9" s="77">
        <v>29.675973324797759</v>
      </c>
      <c r="P9" s="77">
        <v>12.272068309681201</v>
      </c>
      <c r="Q9" s="77">
        <v>41.057057854513054</v>
      </c>
      <c r="R9" s="77">
        <v>41.837784724191721</v>
      </c>
      <c r="S9" s="77">
        <v>43.616793974680846</v>
      </c>
      <c r="T9" s="77">
        <v>34.856997816152997</v>
      </c>
      <c r="U9" s="77">
        <v>25.646111742570543</v>
      </c>
      <c r="V9" s="77">
        <v>15.42744252873563</v>
      </c>
      <c r="W9" s="77">
        <v>40.459127814278048</v>
      </c>
      <c r="X9" s="77">
        <v>37.674587551894206</v>
      </c>
      <c r="Y9" s="77">
        <v>42.674023810333352</v>
      </c>
      <c r="Z9" s="77">
        <v>36.73141305597013</v>
      </c>
      <c r="AA9" s="77">
        <v>24.294406830865796</v>
      </c>
      <c r="AB9" s="77">
        <v>10.747041080369318</v>
      </c>
      <c r="AC9" s="77">
        <v>43.270538712705722</v>
      </c>
      <c r="AD9" s="77">
        <v>40.636129535857002</v>
      </c>
      <c r="AE9" s="77">
        <v>45.55049020832935</v>
      </c>
      <c r="AF9" s="77">
        <v>40.394501346109131</v>
      </c>
      <c r="AG9" s="77">
        <v>25.314030426846507</v>
      </c>
      <c r="AH9" s="77">
        <v>18.927789934354479</v>
      </c>
      <c r="AI9" s="77">
        <v>44.886608429351988</v>
      </c>
      <c r="AJ9" s="77">
        <v>46.467655064606262</v>
      </c>
      <c r="AK9" s="77">
        <v>51.658390316819272</v>
      </c>
      <c r="AL9" s="77">
        <v>43.964603982566089</v>
      </c>
      <c r="AM9" s="77">
        <v>26.584203888236441</v>
      </c>
      <c r="AN9" s="77">
        <v>19.281069898034584</v>
      </c>
      <c r="AO9" s="77">
        <v>44.930226385830466</v>
      </c>
      <c r="AP9" s="77">
        <v>50.767581050078128</v>
      </c>
      <c r="AQ9" s="77">
        <v>53.007560201746195</v>
      </c>
      <c r="AR9" s="58">
        <v>42</v>
      </c>
      <c r="AS9" s="75">
        <v>22.9</v>
      </c>
      <c r="AT9" s="75">
        <v>16</v>
      </c>
      <c r="AU9" s="75">
        <v>44.3</v>
      </c>
      <c r="AV9" s="75">
        <v>50.4</v>
      </c>
      <c r="AW9" s="75">
        <v>53.2</v>
      </c>
      <c r="AX9" s="58">
        <v>43.3</v>
      </c>
      <c r="AY9" s="75">
        <v>22.3</v>
      </c>
      <c r="AZ9" s="75">
        <v>19.2</v>
      </c>
      <c r="BA9" s="75">
        <v>42.6</v>
      </c>
      <c r="BB9" s="75">
        <v>52.3</v>
      </c>
      <c r="BC9" s="75">
        <v>43.1</v>
      </c>
      <c r="BD9" s="75">
        <v>34.9</v>
      </c>
      <c r="BE9" s="75">
        <v>16.899999999999999</v>
      </c>
      <c r="BF9" s="75">
        <v>25.4</v>
      </c>
      <c r="BG9" s="75">
        <v>17</v>
      </c>
      <c r="BH9" s="75">
        <v>45.1</v>
      </c>
      <c r="BI9" s="75">
        <v>50.5</v>
      </c>
      <c r="BJ9" s="75">
        <v>38</v>
      </c>
      <c r="BK9" s="75">
        <v>38</v>
      </c>
      <c r="BL9" s="75">
        <v>36</v>
      </c>
      <c r="BM9" s="75">
        <v>30.3</v>
      </c>
      <c r="BN9" s="75">
        <v>47.6</v>
      </c>
      <c r="BO9" s="75">
        <v>58</v>
      </c>
      <c r="BP9" s="75">
        <v>42.5</v>
      </c>
      <c r="BQ9" s="75">
        <v>19.3</v>
      </c>
      <c r="BR9" s="75">
        <v>32.9</v>
      </c>
      <c r="BS9" s="75">
        <v>36.200000000000003</v>
      </c>
      <c r="BT9" s="75">
        <v>52.3</v>
      </c>
      <c r="BU9" s="75">
        <v>62.4</v>
      </c>
      <c r="BV9" s="75">
        <v>43.4</v>
      </c>
      <c r="BW9" s="75">
        <v>43.4</v>
      </c>
      <c r="BX9" s="75">
        <v>16</v>
      </c>
      <c r="BY9" s="75">
        <v>35.4</v>
      </c>
      <c r="BZ9" s="75">
        <v>54.2</v>
      </c>
      <c r="CA9" s="75">
        <v>59.9</v>
      </c>
    </row>
    <row r="10" spans="1:79" s="33" customFormat="1" ht="31.5">
      <c r="A10" s="26" t="s">
        <v>37</v>
      </c>
      <c r="B10" s="77">
        <v>51</v>
      </c>
      <c r="C10" s="77">
        <v>24.7</v>
      </c>
      <c r="D10" s="77">
        <v>30.6</v>
      </c>
      <c r="E10" s="77">
        <v>60.4</v>
      </c>
      <c r="F10" s="77">
        <v>56.8</v>
      </c>
      <c r="G10" s="77">
        <v>51.4</v>
      </c>
      <c r="H10" s="77">
        <v>50.130509820899213</v>
      </c>
      <c r="I10" s="77">
        <v>23.097907615653646</v>
      </c>
      <c r="J10" s="77">
        <v>27.652492867816868</v>
      </c>
      <c r="K10" s="77">
        <v>59.254197713204526</v>
      </c>
      <c r="L10" s="77">
        <v>58.21927794988494</v>
      </c>
      <c r="M10" s="77">
        <v>53.416792903268416</v>
      </c>
      <c r="N10" s="77">
        <v>48.674373348247393</v>
      </c>
      <c r="O10" s="77">
        <v>21.218856341987252</v>
      </c>
      <c r="P10" s="77">
        <v>35.165736180392329</v>
      </c>
      <c r="Q10" s="77">
        <v>58.284843845353272</v>
      </c>
      <c r="R10" s="77">
        <v>56.937796654652537</v>
      </c>
      <c r="S10" s="77">
        <v>49.32515152479413</v>
      </c>
      <c r="T10" s="77">
        <v>52.875782296472373</v>
      </c>
      <c r="U10" s="77">
        <v>23.703508551966461</v>
      </c>
      <c r="V10" s="77">
        <v>26.916805549299582</v>
      </c>
      <c r="W10" s="77">
        <v>57.92981198700199</v>
      </c>
      <c r="X10" s="77">
        <v>61.732576420859942</v>
      </c>
      <c r="Y10" s="77">
        <v>52.058097551734505</v>
      </c>
      <c r="Z10" s="77">
        <v>38.038643577271522</v>
      </c>
      <c r="AA10" s="77">
        <v>21.36894189691915</v>
      </c>
      <c r="AB10" s="77">
        <v>33.479382406818949</v>
      </c>
      <c r="AC10" s="77">
        <v>38.627240642216769</v>
      </c>
      <c r="AD10" s="77">
        <v>44.66875306256248</v>
      </c>
      <c r="AE10" s="77">
        <v>36.656289536680816</v>
      </c>
      <c r="AF10" s="77">
        <v>35.431722570868828</v>
      </c>
      <c r="AG10" s="77">
        <v>21.404002209233944</v>
      </c>
      <c r="AH10" s="77">
        <v>58.218005500392103</v>
      </c>
      <c r="AI10" s="77">
        <v>38.454557929836362</v>
      </c>
      <c r="AJ10" s="77">
        <v>38.746911244846125</v>
      </c>
      <c r="AK10" s="77">
        <v>43.063815921560625</v>
      </c>
      <c r="AL10" s="77">
        <v>36.050696384112598</v>
      </c>
      <c r="AM10" s="77">
        <v>21.817232172105534</v>
      </c>
      <c r="AN10" s="77">
        <v>54.546579623155225</v>
      </c>
      <c r="AO10" s="77">
        <v>39.610414473266317</v>
      </c>
      <c r="AP10" s="77">
        <v>38.849950493861435</v>
      </c>
      <c r="AQ10" s="77">
        <v>47.840960968645234</v>
      </c>
      <c r="AR10" s="58">
        <v>36.700000000000003</v>
      </c>
      <c r="AS10" s="75">
        <v>21.7</v>
      </c>
      <c r="AT10" s="75">
        <v>55.5</v>
      </c>
      <c r="AU10" s="75">
        <v>38.299999999999997</v>
      </c>
      <c r="AV10" s="75">
        <v>39.9</v>
      </c>
      <c r="AW10" s="75">
        <v>53.7</v>
      </c>
      <c r="AX10" s="58">
        <v>40.200000000000003</v>
      </c>
      <c r="AY10" s="75">
        <v>21.8</v>
      </c>
      <c r="AZ10" s="75">
        <v>58.3</v>
      </c>
      <c r="BA10" s="75">
        <v>40.1</v>
      </c>
      <c r="BB10" s="75">
        <v>44.6</v>
      </c>
      <c r="BC10" s="75">
        <v>49.7</v>
      </c>
      <c r="BD10" s="75">
        <v>41</v>
      </c>
      <c r="BE10" s="75">
        <v>20.8</v>
      </c>
      <c r="BF10" s="75">
        <v>51.8</v>
      </c>
      <c r="BG10" s="75">
        <v>40.5</v>
      </c>
      <c r="BH10" s="75">
        <v>45.7</v>
      </c>
      <c r="BI10" s="75">
        <v>53.2</v>
      </c>
      <c r="BJ10" s="75">
        <v>44.2</v>
      </c>
      <c r="BK10" s="75">
        <v>44.2</v>
      </c>
      <c r="BL10" s="75">
        <v>49.5</v>
      </c>
      <c r="BM10" s="75">
        <v>42.7</v>
      </c>
      <c r="BN10" s="75">
        <v>49.4</v>
      </c>
      <c r="BO10" s="75">
        <v>57.6</v>
      </c>
      <c r="BP10" s="75">
        <v>46</v>
      </c>
      <c r="BQ10" s="75">
        <v>22.6</v>
      </c>
      <c r="BR10" s="75">
        <v>66</v>
      </c>
      <c r="BS10" s="75">
        <v>43.6</v>
      </c>
      <c r="BT10" s="75">
        <v>51.3</v>
      </c>
      <c r="BU10" s="75">
        <v>62.4</v>
      </c>
      <c r="BV10" s="75">
        <v>47.1</v>
      </c>
      <c r="BW10" s="75">
        <v>47.1</v>
      </c>
      <c r="BX10" s="75">
        <v>5.3</v>
      </c>
      <c r="BY10" s="75">
        <v>50.7</v>
      </c>
      <c r="BZ10" s="75">
        <v>52.3</v>
      </c>
      <c r="CA10" s="75">
        <v>65.400000000000006</v>
      </c>
    </row>
    <row r="11" spans="1:79" s="33" customFormat="1">
      <c r="A11" s="26" t="s">
        <v>22</v>
      </c>
      <c r="B11" s="77">
        <v>13.5</v>
      </c>
      <c r="C11" s="77">
        <v>26.1</v>
      </c>
      <c r="D11" s="77">
        <v>11.6</v>
      </c>
      <c r="E11" s="77">
        <v>5.9</v>
      </c>
      <c r="F11" s="77">
        <v>45</v>
      </c>
      <c r="G11" s="77">
        <v>38.6</v>
      </c>
      <c r="H11" s="77">
        <v>14.978798020245815</v>
      </c>
      <c r="I11" s="77">
        <v>34.292826722844453</v>
      </c>
      <c r="J11" s="77">
        <v>25.417830116142603</v>
      </c>
      <c r="K11" s="77">
        <v>10.138963099719611</v>
      </c>
      <c r="L11" s="77">
        <v>49.151588980491887</v>
      </c>
      <c r="M11" s="77">
        <v>42.469468324539712</v>
      </c>
      <c r="N11" s="77">
        <v>17.793846953549899</v>
      </c>
      <c r="O11" s="77">
        <v>36.680284226219285</v>
      </c>
      <c r="P11" s="77">
        <v>23.884057971014482</v>
      </c>
      <c r="Q11" s="77">
        <v>13.489037775571516</v>
      </c>
      <c r="R11" s="77">
        <v>41.188805495596</v>
      </c>
      <c r="S11" s="77">
        <v>41.623162995941847</v>
      </c>
      <c r="T11" s="77">
        <v>21.299039552884761</v>
      </c>
      <c r="U11" s="77">
        <v>30.247626949556011</v>
      </c>
      <c r="V11" s="77">
        <v>15.176322418136026</v>
      </c>
      <c r="W11" s="77">
        <v>18.076634603918475</v>
      </c>
      <c r="X11" s="77">
        <v>35.248285291231014</v>
      </c>
      <c r="Y11" s="77">
        <v>35.523831024820382</v>
      </c>
      <c r="Z11" s="77">
        <v>26.26186779661699</v>
      </c>
      <c r="AA11" s="77">
        <v>33.165882666193312</v>
      </c>
      <c r="AB11" s="77">
        <v>15.002435460301989</v>
      </c>
      <c r="AC11" s="77">
        <v>22.814294109319455</v>
      </c>
      <c r="AD11" s="77">
        <v>45.234671265107643</v>
      </c>
      <c r="AE11" s="77">
        <v>37.060115403341932</v>
      </c>
      <c r="AF11" s="77">
        <v>24.767251636591762</v>
      </c>
      <c r="AG11" s="77">
        <v>24.14738941415419</v>
      </c>
      <c r="AH11" s="77">
        <v>11.266816143497769</v>
      </c>
      <c r="AI11" s="77">
        <v>5.7817604163905054</v>
      </c>
      <c r="AJ11" s="77">
        <v>42.4495699026373</v>
      </c>
      <c r="AK11" s="77">
        <v>37.678543309354723</v>
      </c>
      <c r="AL11" s="77">
        <v>19.198597081694107</v>
      </c>
      <c r="AM11" s="77">
        <v>9.1056686530490314</v>
      </c>
      <c r="AN11" s="77">
        <v>10.249951559775235</v>
      </c>
      <c r="AO11" s="77">
        <v>4.7364092954989365</v>
      </c>
      <c r="AP11" s="77">
        <v>44.845411798444466</v>
      </c>
      <c r="AQ11" s="77">
        <v>41.029469438621433</v>
      </c>
      <c r="AR11" s="58">
        <v>42.3</v>
      </c>
      <c r="AS11" s="75">
        <v>25.4</v>
      </c>
      <c r="AT11" s="75">
        <v>6.8</v>
      </c>
      <c r="AU11" s="75">
        <v>29.4</v>
      </c>
      <c r="AV11" s="75">
        <v>47.7</v>
      </c>
      <c r="AW11" s="75">
        <v>43.4</v>
      </c>
      <c r="AX11" s="58">
        <v>44.7</v>
      </c>
      <c r="AY11" s="75">
        <v>30.3</v>
      </c>
      <c r="AZ11" s="75">
        <v>2.5</v>
      </c>
      <c r="BA11" s="75">
        <v>35.9</v>
      </c>
      <c r="BB11" s="75">
        <v>52.9</v>
      </c>
      <c r="BC11" s="75">
        <v>50.6</v>
      </c>
      <c r="BD11" s="75">
        <v>50.4</v>
      </c>
      <c r="BE11" s="75">
        <v>38.799999999999997</v>
      </c>
      <c r="BF11" s="75">
        <v>18.7</v>
      </c>
      <c r="BG11" s="75">
        <v>22.9</v>
      </c>
      <c r="BH11" s="75">
        <v>54.9</v>
      </c>
      <c r="BI11" s="75">
        <v>56.1</v>
      </c>
      <c r="BJ11" s="75">
        <v>49.5</v>
      </c>
      <c r="BK11" s="75">
        <v>49.5</v>
      </c>
      <c r="BL11" s="75">
        <v>19.8</v>
      </c>
      <c r="BM11" s="75">
        <v>27.7</v>
      </c>
      <c r="BN11" s="75">
        <v>52.5</v>
      </c>
      <c r="BO11" s="75">
        <v>55.4</v>
      </c>
      <c r="BP11" s="75">
        <v>46.2</v>
      </c>
      <c r="BQ11" s="75">
        <v>33.6</v>
      </c>
      <c r="BR11" s="75">
        <v>3.6</v>
      </c>
      <c r="BS11" s="75">
        <v>10.8</v>
      </c>
      <c r="BT11" s="75">
        <v>57.2</v>
      </c>
      <c r="BU11" s="75">
        <v>60.4</v>
      </c>
      <c r="BV11" s="75">
        <v>42.4</v>
      </c>
      <c r="BW11" s="75">
        <v>42.4</v>
      </c>
      <c r="BX11" s="75">
        <v>0.5</v>
      </c>
      <c r="BY11" s="75">
        <v>17.399999999999999</v>
      </c>
      <c r="BZ11" s="75">
        <v>60</v>
      </c>
      <c r="CA11" s="75">
        <v>56.5</v>
      </c>
    </row>
    <row r="12" spans="1:79" s="33" customFormat="1" ht="63">
      <c r="A12" s="26" t="s">
        <v>38</v>
      </c>
      <c r="B12" s="77">
        <v>62.9</v>
      </c>
      <c r="C12" s="77">
        <v>37.700000000000003</v>
      </c>
      <c r="D12" s="77">
        <v>17.600000000000001</v>
      </c>
      <c r="E12" s="77">
        <v>60.9</v>
      </c>
      <c r="F12" s="77">
        <v>80.900000000000006</v>
      </c>
      <c r="G12" s="77">
        <v>38.6</v>
      </c>
      <c r="H12" s="77">
        <v>63.704352874853676</v>
      </c>
      <c r="I12" s="77">
        <v>21.004721284026786</v>
      </c>
      <c r="J12" s="77">
        <v>14.052449282533392</v>
      </c>
      <c r="K12" s="77">
        <v>63.873016401868</v>
      </c>
      <c r="L12" s="77">
        <v>75.88229657821789</v>
      </c>
      <c r="M12" s="77">
        <v>39.685756698682972</v>
      </c>
      <c r="N12" s="77">
        <v>16.61356579871579</v>
      </c>
      <c r="O12" s="77">
        <v>5.4229329671073643</v>
      </c>
      <c r="P12" s="77">
        <v>17.848410757946201</v>
      </c>
      <c r="Q12" s="77">
        <v>18.250555533489838</v>
      </c>
      <c r="R12" s="77">
        <v>23.916767691583253</v>
      </c>
      <c r="S12" s="77">
        <v>30.53294005127669</v>
      </c>
      <c r="T12" s="77">
        <v>20.551366399861269</v>
      </c>
      <c r="U12" s="77">
        <v>8.216176567392953</v>
      </c>
      <c r="V12" s="77">
        <v>14.531904983698176</v>
      </c>
      <c r="W12" s="77">
        <v>21.39927273837278</v>
      </c>
      <c r="X12" s="77">
        <v>41.252311366416059</v>
      </c>
      <c r="Y12" s="77">
        <v>30.920786354437695</v>
      </c>
      <c r="Z12" s="77">
        <v>21.467519580418205</v>
      </c>
      <c r="AA12" s="77">
        <v>10.031342483821778</v>
      </c>
      <c r="AB12" s="77">
        <v>6.5486100600373423</v>
      </c>
      <c r="AC12" s="77">
        <v>17.746904956641462</v>
      </c>
      <c r="AD12" s="77">
        <v>41.658577373686882</v>
      </c>
      <c r="AE12" s="77">
        <v>36.127577633695701</v>
      </c>
      <c r="AF12" s="77">
        <v>17.703756779833736</v>
      </c>
      <c r="AG12" s="77">
        <v>7.2796549446813881</v>
      </c>
      <c r="AH12" s="77">
        <v>8.8645794039984871</v>
      </c>
      <c r="AI12" s="77">
        <v>19.440682384346875</v>
      </c>
      <c r="AJ12" s="77">
        <v>43.378778304041241</v>
      </c>
      <c r="AK12" s="77">
        <v>34.082554208991688</v>
      </c>
      <c r="AL12" s="77">
        <v>70.141990793011487</v>
      </c>
      <c r="AM12" s="77">
        <v>16.567780347110421</v>
      </c>
      <c r="AN12" s="77">
        <v>9.7579594952624653</v>
      </c>
      <c r="AO12" s="77">
        <v>75.220351975791147</v>
      </c>
      <c r="AP12" s="77">
        <v>84.342961147880885</v>
      </c>
      <c r="AQ12" s="77">
        <v>37.32222324930342</v>
      </c>
      <c r="AR12" s="58">
        <v>73.099999999999994</v>
      </c>
      <c r="AS12" s="75">
        <v>20.3</v>
      </c>
      <c r="AT12" s="75">
        <v>8.1</v>
      </c>
      <c r="AU12" s="75">
        <v>77.8</v>
      </c>
      <c r="AV12" s="75">
        <v>82.5</v>
      </c>
      <c r="AW12" s="75">
        <v>43.7</v>
      </c>
      <c r="AX12" s="58">
        <v>75</v>
      </c>
      <c r="AY12" s="75">
        <v>22.5</v>
      </c>
      <c r="AZ12" s="75">
        <v>1.9</v>
      </c>
      <c r="BA12" s="75">
        <v>80.099999999999994</v>
      </c>
      <c r="BB12" s="75">
        <v>85.8</v>
      </c>
      <c r="BC12" s="75">
        <v>46.9</v>
      </c>
      <c r="BD12" s="75">
        <v>75.8</v>
      </c>
      <c r="BE12" s="75">
        <v>22.4</v>
      </c>
      <c r="BF12" s="75">
        <v>5.9</v>
      </c>
      <c r="BG12" s="75">
        <v>82.3</v>
      </c>
      <c r="BH12" s="75">
        <v>85.5</v>
      </c>
      <c r="BI12" s="75">
        <v>51.1</v>
      </c>
      <c r="BJ12" s="75">
        <v>77.8</v>
      </c>
      <c r="BK12" s="75">
        <v>77.8</v>
      </c>
      <c r="BL12" s="75">
        <v>5.9</v>
      </c>
      <c r="BM12" s="75">
        <v>85.1</v>
      </c>
      <c r="BN12" s="75">
        <v>85.2</v>
      </c>
      <c r="BO12" s="75">
        <v>60.6</v>
      </c>
      <c r="BP12" s="75">
        <v>82.3</v>
      </c>
      <c r="BQ12" s="75">
        <v>23.5</v>
      </c>
      <c r="BR12" s="75">
        <v>4.4000000000000004</v>
      </c>
      <c r="BS12" s="75">
        <v>87.8</v>
      </c>
      <c r="BT12" s="75">
        <v>86.5</v>
      </c>
      <c r="BU12" s="75">
        <v>58.2</v>
      </c>
      <c r="BV12" s="75">
        <v>78.900000000000006</v>
      </c>
      <c r="BW12" s="75">
        <v>78.900000000000006</v>
      </c>
      <c r="BX12" s="75">
        <v>4.5999999999999996</v>
      </c>
      <c r="BY12" s="75">
        <v>88.6</v>
      </c>
      <c r="BZ12" s="75">
        <v>80.400000000000006</v>
      </c>
      <c r="CA12" s="75">
        <v>51.3</v>
      </c>
    </row>
    <row r="13" spans="1:79" s="33" customFormat="1">
      <c r="A13" s="26" t="s">
        <v>24</v>
      </c>
      <c r="B13" s="77">
        <v>46.7</v>
      </c>
      <c r="C13" s="77">
        <v>41.9</v>
      </c>
      <c r="D13" s="77"/>
      <c r="E13" s="77">
        <v>50</v>
      </c>
      <c r="F13" s="77">
        <v>60</v>
      </c>
      <c r="G13" s="77">
        <v>66.7</v>
      </c>
      <c r="H13" s="77">
        <v>36.099662477314752</v>
      </c>
      <c r="I13" s="77">
        <v>36.830143934653016</v>
      </c>
      <c r="J13" s="77">
        <v>1.3855812946525234</v>
      </c>
      <c r="K13" s="77">
        <v>51.638989169675085</v>
      </c>
      <c r="L13" s="77">
        <v>37.643640206049398</v>
      </c>
      <c r="M13" s="77">
        <v>21.44327400411672</v>
      </c>
      <c r="N13" s="77">
        <v>34.028864032110498</v>
      </c>
      <c r="O13" s="77">
        <v>43.881839324329839</v>
      </c>
      <c r="P13" s="77">
        <v>55.084745762711876</v>
      </c>
      <c r="Q13" s="77">
        <v>33.761105626850949</v>
      </c>
      <c r="R13" s="77">
        <v>25.732391439850399</v>
      </c>
      <c r="S13" s="77">
        <v>29.15708429157084</v>
      </c>
      <c r="T13" s="77">
        <v>35.903431634721819</v>
      </c>
      <c r="U13" s="77">
        <v>45.181165333768561</v>
      </c>
      <c r="V13" s="77">
        <v>55.932203389830512</v>
      </c>
      <c r="W13" s="77">
        <v>36.20860598849891</v>
      </c>
      <c r="X13" s="77">
        <v>30.664123461071625</v>
      </c>
      <c r="Y13" s="77">
        <v>34.848348483484841</v>
      </c>
      <c r="Z13" s="77">
        <v>40.155355925168259</v>
      </c>
      <c r="AA13" s="77">
        <v>37.751087902523942</v>
      </c>
      <c r="AB13" s="77">
        <v>56.779661016949156</v>
      </c>
      <c r="AC13" s="77">
        <v>55.835101545923003</v>
      </c>
      <c r="AD13" s="77">
        <v>39.892606361007857</v>
      </c>
      <c r="AE13" s="77">
        <v>38.63669968948691</v>
      </c>
      <c r="AF13" s="77">
        <v>28.031090345399761</v>
      </c>
      <c r="AG13" s="77">
        <v>17.168695087116035</v>
      </c>
      <c r="AH13" s="77">
        <v>58.474576271186443</v>
      </c>
      <c r="AI13" s="77">
        <v>66.055962691538966</v>
      </c>
      <c r="AJ13" s="77">
        <v>48.553392951078379</v>
      </c>
      <c r="AK13" s="77">
        <v>34.493437546084643</v>
      </c>
      <c r="AL13" s="77">
        <v>33.531828738164712</v>
      </c>
      <c r="AM13" s="77">
        <v>16.24042317474683</v>
      </c>
      <c r="AN13" s="77">
        <v>60.169491525423723</v>
      </c>
      <c r="AO13" s="77">
        <v>85.607569721115539</v>
      </c>
      <c r="AP13" s="77">
        <v>54.565128385096799</v>
      </c>
      <c r="AQ13" s="77">
        <v>44.643933003976379</v>
      </c>
      <c r="AR13" s="58">
        <v>31.7</v>
      </c>
      <c r="AS13" s="75">
        <v>17</v>
      </c>
      <c r="AT13" s="75">
        <v>61.9</v>
      </c>
      <c r="AU13" s="75">
        <v>96.1</v>
      </c>
      <c r="AV13" s="75">
        <v>65.599999999999994</v>
      </c>
      <c r="AW13" s="75">
        <v>26.8</v>
      </c>
      <c r="AX13" s="58">
        <v>32.6</v>
      </c>
      <c r="AY13" s="75">
        <v>18.3</v>
      </c>
      <c r="AZ13" s="75"/>
      <c r="BA13" s="75">
        <v>95.9</v>
      </c>
      <c r="BB13" s="75">
        <v>69.5</v>
      </c>
      <c r="BC13" s="75">
        <v>35.700000000000003</v>
      </c>
      <c r="BD13" s="75">
        <v>21.3</v>
      </c>
      <c r="BE13" s="75">
        <v>7.7</v>
      </c>
      <c r="BF13" s="75"/>
      <c r="BG13" s="75">
        <v>97.4</v>
      </c>
      <c r="BH13" s="75">
        <v>40.1</v>
      </c>
      <c r="BI13" s="75">
        <v>50.8</v>
      </c>
      <c r="BJ13" s="75">
        <v>25.9</v>
      </c>
      <c r="BK13" s="75">
        <v>25.9</v>
      </c>
      <c r="BL13" s="75"/>
      <c r="BM13" s="75">
        <v>67.599999999999994</v>
      </c>
      <c r="BN13" s="75">
        <v>43.1</v>
      </c>
      <c r="BO13" s="75">
        <v>64.5</v>
      </c>
      <c r="BP13" s="75">
        <v>28.9</v>
      </c>
      <c r="BQ13" s="75">
        <v>13.2</v>
      </c>
      <c r="BR13" s="75">
        <v>16.100000000000001</v>
      </c>
      <c r="BS13" s="75">
        <v>67.8</v>
      </c>
      <c r="BT13" s="75">
        <v>47.8</v>
      </c>
      <c r="BU13" s="75">
        <v>79.7</v>
      </c>
      <c r="BV13" s="75">
        <v>31.7</v>
      </c>
      <c r="BW13" s="75">
        <v>31.7</v>
      </c>
      <c r="BX13" s="75"/>
      <c r="BY13" s="75">
        <v>30.2</v>
      </c>
      <c r="BZ13" s="75">
        <v>47.2</v>
      </c>
      <c r="CA13" s="75">
        <v>47.5</v>
      </c>
    </row>
    <row r="14" spans="1:79" s="33" customFormat="1">
      <c r="A14" s="26" t="s">
        <v>25</v>
      </c>
      <c r="B14" s="77">
        <v>38.200000000000003</v>
      </c>
      <c r="C14" s="77">
        <v>42.6</v>
      </c>
      <c r="D14" s="77">
        <v>27.2</v>
      </c>
      <c r="E14" s="77">
        <v>100</v>
      </c>
      <c r="F14" s="77">
        <v>33.799999999999997</v>
      </c>
      <c r="G14" s="77">
        <v>38.200000000000003</v>
      </c>
      <c r="H14" s="77">
        <v>39.961265871121306</v>
      </c>
      <c r="I14" s="77">
        <v>20.762115484663479</v>
      </c>
      <c r="J14" s="77">
        <v>11.862250307476994</v>
      </c>
      <c r="K14" s="77">
        <v>48.224290185852801</v>
      </c>
      <c r="L14" s="77">
        <v>42.051743430257304</v>
      </c>
      <c r="M14" s="77">
        <v>38.949639743769779</v>
      </c>
      <c r="N14" s="77">
        <v>62.87899401739935</v>
      </c>
      <c r="O14" s="77">
        <v>32.482954751473542</v>
      </c>
      <c r="P14" s="77">
        <v>9.5725795439027781</v>
      </c>
      <c r="Q14" s="77">
        <v>63.356645518628952</v>
      </c>
      <c r="R14" s="77">
        <v>72.006872581591182</v>
      </c>
      <c r="S14" s="77">
        <v>43.582660141636651</v>
      </c>
      <c r="T14" s="77">
        <v>63.595804990347041</v>
      </c>
      <c r="U14" s="77">
        <v>30.224441752468085</v>
      </c>
      <c r="V14" s="77">
        <v>8.5633941583365925</v>
      </c>
      <c r="W14" s="77">
        <v>65.107100132372537</v>
      </c>
      <c r="X14" s="77">
        <v>70.412417256782476</v>
      </c>
      <c r="Y14" s="77">
        <v>44.984906266262342</v>
      </c>
      <c r="Z14" s="77">
        <v>66.615740895324194</v>
      </c>
      <c r="AA14" s="77">
        <v>35.262225700487079</v>
      </c>
      <c r="AB14" s="77">
        <v>16.069403186605459</v>
      </c>
      <c r="AC14" s="77">
        <v>67.179814666422828</v>
      </c>
      <c r="AD14" s="77">
        <v>75.606730207693033</v>
      </c>
      <c r="AE14" s="77">
        <v>49.328713523832604</v>
      </c>
      <c r="AF14" s="77">
        <v>64.640981038512663</v>
      </c>
      <c r="AG14" s="77">
        <v>32.465189143258577</v>
      </c>
      <c r="AH14" s="77">
        <v>16.625362964666639</v>
      </c>
      <c r="AI14" s="77">
        <v>64.849203691084028</v>
      </c>
      <c r="AJ14" s="77">
        <v>74.626479062041497</v>
      </c>
      <c r="AK14" s="77">
        <v>54.473340725936659</v>
      </c>
      <c r="AL14" s="77">
        <v>45.497445578390931</v>
      </c>
      <c r="AM14" s="77">
        <v>25.894786892330046</v>
      </c>
      <c r="AN14" s="77">
        <v>15.780362637301264</v>
      </c>
      <c r="AO14" s="77">
        <v>47.575665682533767</v>
      </c>
      <c r="AP14" s="77">
        <v>52.273720047970905</v>
      </c>
      <c r="AQ14" s="77">
        <v>41.427728695596912</v>
      </c>
      <c r="AR14" s="58">
        <v>43.9</v>
      </c>
      <c r="AS14" s="75">
        <v>23.8</v>
      </c>
      <c r="AT14" s="75">
        <v>8.1</v>
      </c>
      <c r="AU14" s="75">
        <v>43.5</v>
      </c>
      <c r="AV14" s="75">
        <v>55</v>
      </c>
      <c r="AW14" s="75">
        <v>45.9</v>
      </c>
      <c r="AX14" s="58">
        <v>44</v>
      </c>
      <c r="AY14" s="75">
        <v>24.7</v>
      </c>
      <c r="AZ14" s="75">
        <v>9.1999999999999993</v>
      </c>
      <c r="BA14" s="75">
        <v>47.9</v>
      </c>
      <c r="BB14" s="75">
        <v>54.5</v>
      </c>
      <c r="BC14" s="75">
        <v>36.299999999999997</v>
      </c>
      <c r="BD14" s="75">
        <v>50.1</v>
      </c>
      <c r="BE14" s="75">
        <v>34.1</v>
      </c>
      <c r="BF14" s="75">
        <v>8.6</v>
      </c>
      <c r="BG14" s="75">
        <v>50</v>
      </c>
      <c r="BH14" s="75">
        <v>65.5</v>
      </c>
      <c r="BI14" s="75">
        <v>39.700000000000003</v>
      </c>
      <c r="BJ14" s="75">
        <v>53.7</v>
      </c>
      <c r="BK14" s="75">
        <v>53.7</v>
      </c>
      <c r="BL14" s="75">
        <v>9.9</v>
      </c>
      <c r="BM14" s="75">
        <v>51.7</v>
      </c>
      <c r="BN14" s="75">
        <v>64.400000000000006</v>
      </c>
      <c r="BO14" s="75">
        <v>50.6</v>
      </c>
      <c r="BP14" s="75">
        <v>55.4</v>
      </c>
      <c r="BQ14" s="75">
        <v>37.299999999999997</v>
      </c>
      <c r="BR14" s="75">
        <v>10.9</v>
      </c>
      <c r="BS14" s="75">
        <v>51.5</v>
      </c>
      <c r="BT14" s="75">
        <v>66.3</v>
      </c>
      <c r="BU14" s="75">
        <v>55</v>
      </c>
      <c r="BV14" s="75">
        <v>57.8</v>
      </c>
      <c r="BW14" s="75">
        <v>57.8</v>
      </c>
      <c r="BX14" s="75">
        <v>8.6</v>
      </c>
      <c r="BY14" s="75">
        <v>53.3</v>
      </c>
      <c r="BZ14" s="75">
        <v>68.900000000000006</v>
      </c>
      <c r="CA14" s="75">
        <v>60</v>
      </c>
    </row>
    <row r="15" spans="1:79" s="33" customFormat="1">
      <c r="A15" s="26" t="s">
        <v>26</v>
      </c>
      <c r="B15" s="77">
        <v>15.4</v>
      </c>
      <c r="C15" s="77">
        <v>80</v>
      </c>
      <c r="D15" s="77">
        <v>100</v>
      </c>
      <c r="E15" s="77">
        <v>33.299999999999997</v>
      </c>
      <c r="F15" s="77">
        <v>37.700000000000003</v>
      </c>
      <c r="G15" s="77">
        <v>33.299999999999997</v>
      </c>
      <c r="H15" s="77">
        <v>28.868183355674436</v>
      </c>
      <c r="I15" s="77">
        <v>32.121900810521254</v>
      </c>
      <c r="J15" s="77">
        <v>60.671462829736214</v>
      </c>
      <c r="K15" s="77">
        <v>18.728935965334614</v>
      </c>
      <c r="L15" s="77">
        <v>22.011663106206246</v>
      </c>
      <c r="M15" s="77">
        <v>35.131497204390143</v>
      </c>
      <c r="N15" s="77">
        <v>22.388377577307036</v>
      </c>
      <c r="O15" s="77">
        <v>11.974236229678228</v>
      </c>
      <c r="P15" s="77">
        <v>7.6452599388379188</v>
      </c>
      <c r="Q15" s="77">
        <v>8.7071388420460902</v>
      </c>
      <c r="R15" s="77">
        <v>39.870571681539474</v>
      </c>
      <c r="S15" s="77">
        <v>42.410767550501575</v>
      </c>
      <c r="T15" s="77">
        <v>20.64273903992375</v>
      </c>
      <c r="U15" s="77">
        <v>11.159688213069598</v>
      </c>
      <c r="V15" s="77">
        <v>8.703329969727541</v>
      </c>
      <c r="W15" s="77">
        <v>6.8731699799660833</v>
      </c>
      <c r="X15" s="77">
        <v>35.166014285817383</v>
      </c>
      <c r="Y15" s="77">
        <v>44.4208043885058</v>
      </c>
      <c r="Z15" s="77">
        <v>22.363453215738662</v>
      </c>
      <c r="AA15" s="77">
        <v>11.063616820815328</v>
      </c>
      <c r="AB15" s="77">
        <v>6.5780014378145149</v>
      </c>
      <c r="AC15" s="77">
        <v>10.78964453822431</v>
      </c>
      <c r="AD15" s="77">
        <v>39.243175035920864</v>
      </c>
      <c r="AE15" s="77">
        <v>48.580888918284337</v>
      </c>
      <c r="AF15" s="77">
        <v>21.814793659248537</v>
      </c>
      <c r="AG15" s="77">
        <v>9.5319513704006855</v>
      </c>
      <c r="AH15" s="77">
        <v>6.1667488899852101</v>
      </c>
      <c r="AI15" s="77">
        <v>16.272064709103919</v>
      </c>
      <c r="AJ15" s="77">
        <v>53.310126836278585</v>
      </c>
      <c r="AK15" s="77">
        <v>56.225090440860868</v>
      </c>
      <c r="AL15" s="77">
        <v>23.134218984921695</v>
      </c>
      <c r="AM15" s="77">
        <v>10.635709469159814</v>
      </c>
      <c r="AN15" s="77">
        <v>2.1060382916052989</v>
      </c>
      <c r="AO15" s="77">
        <v>18.007256581454296</v>
      </c>
      <c r="AP15" s="77">
        <v>50.544557686748782</v>
      </c>
      <c r="AQ15" s="77">
        <v>58.179669856347928</v>
      </c>
      <c r="AR15" s="58">
        <v>24.8</v>
      </c>
      <c r="AS15" s="75">
        <v>11.2</v>
      </c>
      <c r="AT15" s="75">
        <v>1.9</v>
      </c>
      <c r="AU15" s="75">
        <v>22.8</v>
      </c>
      <c r="AV15" s="75">
        <v>55.2</v>
      </c>
      <c r="AW15" s="75">
        <v>53.7</v>
      </c>
      <c r="AX15" s="58">
        <v>26.7</v>
      </c>
      <c r="AY15" s="75">
        <v>12.7</v>
      </c>
      <c r="AZ15" s="75">
        <v>2.9</v>
      </c>
      <c r="BA15" s="75">
        <v>26.4</v>
      </c>
      <c r="BB15" s="75">
        <v>57</v>
      </c>
      <c r="BC15" s="75">
        <v>49.4</v>
      </c>
      <c r="BD15" s="75">
        <v>29</v>
      </c>
      <c r="BE15" s="75">
        <v>13.8</v>
      </c>
      <c r="BF15" s="75">
        <v>5.5</v>
      </c>
      <c r="BG15" s="75">
        <v>38.299999999999997</v>
      </c>
      <c r="BH15" s="75">
        <v>58</v>
      </c>
      <c r="BI15" s="75">
        <v>49.6</v>
      </c>
      <c r="BJ15" s="75">
        <v>30.7</v>
      </c>
      <c r="BK15" s="75">
        <v>30.7</v>
      </c>
      <c r="BL15" s="75">
        <v>7</v>
      </c>
      <c r="BM15" s="75">
        <v>43.1</v>
      </c>
      <c r="BN15" s="75">
        <v>61.6</v>
      </c>
      <c r="BO15" s="75">
        <v>56.6</v>
      </c>
      <c r="BP15" s="75">
        <v>32.9</v>
      </c>
      <c r="BQ15" s="75">
        <v>15.1</v>
      </c>
      <c r="BR15" s="75">
        <v>5.4</v>
      </c>
      <c r="BS15" s="75">
        <v>29.5</v>
      </c>
      <c r="BT15" s="75">
        <v>73.099999999999994</v>
      </c>
      <c r="BU15" s="75">
        <v>69.900000000000006</v>
      </c>
      <c r="BV15" s="75">
        <v>34.4</v>
      </c>
      <c r="BW15" s="75">
        <v>34.4</v>
      </c>
      <c r="BX15" s="75">
        <v>8.4</v>
      </c>
      <c r="BY15" s="75">
        <v>50</v>
      </c>
      <c r="BZ15" s="75">
        <v>72.2</v>
      </c>
      <c r="CA15" s="75">
        <v>68.7</v>
      </c>
    </row>
    <row r="16" spans="1:79" s="33" customFormat="1" ht="47.25">
      <c r="A16" s="26" t="s">
        <v>39</v>
      </c>
      <c r="B16" s="77">
        <v>25.5</v>
      </c>
      <c r="C16" s="77">
        <v>21.7</v>
      </c>
      <c r="D16" s="77">
        <v>23.1</v>
      </c>
      <c r="E16" s="77">
        <v>56.5</v>
      </c>
      <c r="F16" s="77">
        <v>26.4</v>
      </c>
      <c r="G16" s="77">
        <v>53.8</v>
      </c>
      <c r="H16" s="77">
        <v>31.085124211433783</v>
      </c>
      <c r="I16" s="77">
        <v>21.955305984743649</v>
      </c>
      <c r="J16" s="77">
        <v>21.82198757938945</v>
      </c>
      <c r="K16" s="77">
        <v>53.939210713931182</v>
      </c>
      <c r="L16" s="77">
        <v>45.413446349867336</v>
      </c>
      <c r="M16" s="77">
        <v>55.725817181886725</v>
      </c>
      <c r="N16" s="77">
        <v>37.365787037037038</v>
      </c>
      <c r="O16" s="77">
        <v>24.329361210508573</v>
      </c>
      <c r="P16" s="77">
        <v>28.778720042138534</v>
      </c>
      <c r="Q16" s="77">
        <v>56.716746509020496</v>
      </c>
      <c r="R16" s="77">
        <v>51.659180209785674</v>
      </c>
      <c r="S16" s="77">
        <v>47.15685794889356</v>
      </c>
      <c r="T16" s="77">
        <v>36.334415884394474</v>
      </c>
      <c r="U16" s="77">
        <v>21.415663564445055</v>
      </c>
      <c r="V16" s="77">
        <v>28.070696087624437</v>
      </c>
      <c r="W16" s="77">
        <v>47.415684458149997</v>
      </c>
      <c r="X16" s="77">
        <v>50.506496310502044</v>
      </c>
      <c r="Y16" s="77">
        <v>43.455062507039074</v>
      </c>
      <c r="Z16" s="77">
        <v>34.230551377630732</v>
      </c>
      <c r="AA16" s="77">
        <v>18.646366747433373</v>
      </c>
      <c r="AB16" s="77">
        <v>25.399106834186558</v>
      </c>
      <c r="AC16" s="77">
        <v>34.739067342661109</v>
      </c>
      <c r="AD16" s="77">
        <v>63.68988915767796</v>
      </c>
      <c r="AE16" s="77">
        <v>54.345259645201402</v>
      </c>
      <c r="AF16" s="77">
        <v>36.337960727039473</v>
      </c>
      <c r="AG16" s="77">
        <v>19.558967227901388</v>
      </c>
      <c r="AH16" s="77">
        <v>40.681413500179467</v>
      </c>
      <c r="AI16" s="77">
        <v>37.400064322678936</v>
      </c>
      <c r="AJ16" s="77">
        <v>70.176146389403854</v>
      </c>
      <c r="AK16" s="77">
        <v>54.335085319317436</v>
      </c>
      <c r="AL16" s="77">
        <v>35.223504473413499</v>
      </c>
      <c r="AM16" s="77">
        <v>15.065620294991541</v>
      </c>
      <c r="AN16" s="77">
        <v>37.412181697411683</v>
      </c>
      <c r="AO16" s="77">
        <v>35.440478718607359</v>
      </c>
      <c r="AP16" s="77">
        <v>71.373461272384489</v>
      </c>
      <c r="AQ16" s="77">
        <v>51.834097297549476</v>
      </c>
      <c r="AR16" s="58">
        <v>39</v>
      </c>
      <c r="AS16" s="75">
        <v>22.7</v>
      </c>
      <c r="AT16" s="75">
        <v>19.3</v>
      </c>
      <c r="AU16" s="75">
        <v>35.700000000000003</v>
      </c>
      <c r="AV16" s="75">
        <v>68.599999999999994</v>
      </c>
      <c r="AW16" s="75">
        <v>46.1</v>
      </c>
      <c r="AX16" s="58">
        <v>49.8</v>
      </c>
      <c r="AY16" s="75">
        <v>27.9</v>
      </c>
      <c r="AZ16" s="75">
        <v>46</v>
      </c>
      <c r="BA16" s="75">
        <v>57.2</v>
      </c>
      <c r="BB16" s="75">
        <v>67.400000000000006</v>
      </c>
      <c r="BC16" s="75">
        <v>53.9</v>
      </c>
      <c r="BD16" s="75">
        <v>21.7</v>
      </c>
      <c r="BE16" s="75">
        <v>18.2</v>
      </c>
      <c r="BF16" s="75">
        <v>45.5</v>
      </c>
      <c r="BG16" s="75">
        <v>8.3000000000000007</v>
      </c>
      <c r="BH16" s="75">
        <v>58.9</v>
      </c>
      <c r="BI16" s="75">
        <v>56.7</v>
      </c>
      <c r="BJ16" s="75">
        <v>20.7</v>
      </c>
      <c r="BK16" s="75">
        <v>20.7</v>
      </c>
      <c r="BL16" s="75">
        <v>27.6</v>
      </c>
      <c r="BM16" s="75">
        <v>9.9</v>
      </c>
      <c r="BN16" s="75">
        <v>57</v>
      </c>
      <c r="BO16" s="75">
        <v>65</v>
      </c>
      <c r="BP16" s="75">
        <v>23.2</v>
      </c>
      <c r="BQ16" s="75">
        <v>15</v>
      </c>
      <c r="BR16" s="75">
        <v>25.8</v>
      </c>
      <c r="BS16" s="75">
        <v>11.3</v>
      </c>
      <c r="BT16" s="75">
        <v>60.2</v>
      </c>
      <c r="BU16" s="75">
        <v>65.2</v>
      </c>
      <c r="BV16" s="75">
        <v>27.2</v>
      </c>
      <c r="BW16" s="75">
        <v>27.2</v>
      </c>
      <c r="BX16" s="75">
        <v>27.6</v>
      </c>
      <c r="BY16" s="75">
        <v>14.4</v>
      </c>
      <c r="BZ16" s="75">
        <v>64.8</v>
      </c>
      <c r="CA16" s="75">
        <v>64.2</v>
      </c>
    </row>
    <row r="17" spans="1:79" s="33" customFormat="1" ht="47.25">
      <c r="A17" s="26" t="s">
        <v>28</v>
      </c>
      <c r="B17" s="77">
        <v>100</v>
      </c>
      <c r="C17" s="77"/>
      <c r="D17" s="77"/>
      <c r="E17" s="77"/>
      <c r="F17" s="77">
        <v>100</v>
      </c>
      <c r="G17" s="77"/>
      <c r="H17" s="77">
        <v>13.860690714091486</v>
      </c>
      <c r="I17" s="77"/>
      <c r="J17" s="77"/>
      <c r="K17" s="77">
        <v>13.482512429755635</v>
      </c>
      <c r="L17" s="77">
        <v>17.008152489747118</v>
      </c>
      <c r="M17" s="77">
        <v>10.049492492240573</v>
      </c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7">
        <v>40.012445550715618</v>
      </c>
      <c r="AG17" s="77"/>
      <c r="AH17" s="77"/>
      <c r="AI17" s="77"/>
      <c r="AJ17" s="77">
        <v>43.317972350230413</v>
      </c>
      <c r="AK17" s="77">
        <v>43.186895011169021</v>
      </c>
      <c r="AL17" s="77">
        <v>48.936702526895168</v>
      </c>
      <c r="AM17" s="77"/>
      <c r="AN17" s="77"/>
      <c r="AO17" s="77"/>
      <c r="AP17" s="77">
        <v>62.258953168044073</v>
      </c>
      <c r="AQ17" s="77">
        <v>55.976331360946737</v>
      </c>
      <c r="AR17" s="58">
        <v>44.5</v>
      </c>
      <c r="AS17" s="75"/>
      <c r="AT17" s="75"/>
      <c r="AU17" s="75"/>
      <c r="AV17" s="75">
        <v>78</v>
      </c>
      <c r="AW17" s="75">
        <v>36.9</v>
      </c>
      <c r="AX17" s="58">
        <v>57.8</v>
      </c>
      <c r="AY17" s="75"/>
      <c r="AZ17" s="75"/>
      <c r="BA17" s="75"/>
      <c r="BB17" s="75">
        <v>68</v>
      </c>
      <c r="BC17" s="75">
        <v>49.8</v>
      </c>
      <c r="BD17" s="75">
        <v>73.2</v>
      </c>
      <c r="BE17" s="75"/>
      <c r="BF17" s="75"/>
      <c r="BG17" s="75"/>
      <c r="BH17" s="75">
        <v>85.1</v>
      </c>
      <c r="BI17" s="75">
        <v>65.2</v>
      </c>
      <c r="BJ17" s="75"/>
      <c r="BK17" s="75"/>
      <c r="BL17" s="75"/>
      <c r="BM17" s="75"/>
      <c r="BN17" s="75"/>
      <c r="BO17" s="75"/>
      <c r="BP17" s="75">
        <v>66.900000000000006</v>
      </c>
      <c r="BQ17" s="75"/>
      <c r="BR17" s="75"/>
      <c r="BS17" s="75"/>
      <c r="BT17" s="75">
        <v>55.2</v>
      </c>
      <c r="BU17" s="75">
        <v>90.3</v>
      </c>
      <c r="BV17" s="75">
        <v>74.5</v>
      </c>
      <c r="BW17" s="75">
        <v>74.5</v>
      </c>
      <c r="BX17" s="75"/>
      <c r="BY17" s="75"/>
      <c r="BZ17" s="75">
        <v>64.599999999999994</v>
      </c>
      <c r="CA17" s="75">
        <v>93.7</v>
      </c>
    </row>
    <row r="18" spans="1:79" s="33" customFormat="1">
      <c r="A18" s="26" t="s">
        <v>29</v>
      </c>
      <c r="B18" s="77">
        <v>100</v>
      </c>
      <c r="C18" s="77"/>
      <c r="D18" s="77"/>
      <c r="E18" s="77"/>
      <c r="F18" s="77">
        <v>100</v>
      </c>
      <c r="G18" s="78"/>
      <c r="H18" s="77">
        <v>25.969198088157203</v>
      </c>
      <c r="I18" s="77"/>
      <c r="J18" s="77"/>
      <c r="K18" s="77"/>
      <c r="L18" s="77">
        <v>48.014440433213004</v>
      </c>
      <c r="M18" s="77">
        <v>53.10734463276836</v>
      </c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7">
        <v>16.669128508124082</v>
      </c>
      <c r="AM18" s="77">
        <v>8.5219082101310857</v>
      </c>
      <c r="AN18" s="77"/>
      <c r="AO18" s="77"/>
      <c r="AP18" s="77">
        <v>80.299372283920817</v>
      </c>
      <c r="AQ18" s="77"/>
      <c r="AR18" s="58">
        <v>18.8</v>
      </c>
      <c r="AS18" s="75">
        <v>11</v>
      </c>
      <c r="AT18" s="75"/>
      <c r="AU18" s="75"/>
      <c r="AV18" s="75">
        <v>69.8</v>
      </c>
      <c r="AW18" s="75"/>
      <c r="AX18" s="58">
        <v>20.6</v>
      </c>
      <c r="AY18" s="75">
        <v>12.5</v>
      </c>
      <c r="AZ18" s="75"/>
      <c r="BA18" s="75"/>
      <c r="BB18" s="75">
        <v>74.599999999999994</v>
      </c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</row>
    <row r="19" spans="1:79" s="33" customFormat="1" ht="31.5">
      <c r="A19" s="26" t="s">
        <v>30</v>
      </c>
      <c r="B19" s="78">
        <v>42.9</v>
      </c>
      <c r="C19" s="78">
        <v>36.4</v>
      </c>
      <c r="D19" s="78">
        <v>46.2</v>
      </c>
      <c r="E19" s="78">
        <v>33.299999999999997</v>
      </c>
      <c r="F19" s="78">
        <v>66.7</v>
      </c>
      <c r="G19" s="77">
        <v>100</v>
      </c>
      <c r="H19" s="77">
        <v>37.100213219616201</v>
      </c>
      <c r="I19" s="77">
        <v>31.092465636617895</v>
      </c>
      <c r="J19" s="77">
        <v>44.18311964131204</v>
      </c>
      <c r="K19" s="77">
        <v>32.697131639219108</v>
      </c>
      <c r="L19" s="77">
        <v>60.310206342611828</v>
      </c>
      <c r="M19" s="77">
        <v>38.49025300705101</v>
      </c>
      <c r="N19" s="77">
        <v>47.684394741335154</v>
      </c>
      <c r="O19" s="77">
        <v>36.056981588496171</v>
      </c>
      <c r="P19" s="77">
        <v>50.219736316420295</v>
      </c>
      <c r="Q19" s="77">
        <v>60.425023470171546</v>
      </c>
      <c r="R19" s="77">
        <v>56.349098793874511</v>
      </c>
      <c r="S19" s="77">
        <v>49.071618037135281</v>
      </c>
      <c r="T19" s="77">
        <v>44.335039756017864</v>
      </c>
      <c r="U19" s="77">
        <v>35.099490976399814</v>
      </c>
      <c r="V19" s="77">
        <v>51.697962445065912</v>
      </c>
      <c r="W19" s="77">
        <v>55.159817351598171</v>
      </c>
      <c r="X19" s="77">
        <v>47.646942017474188</v>
      </c>
      <c r="Y19" s="77">
        <v>40.352422907488986</v>
      </c>
      <c r="Z19" s="77">
        <v>44.26229508196721</v>
      </c>
      <c r="AA19" s="77">
        <v>35.66763086684707</v>
      </c>
      <c r="AB19" s="77">
        <v>51.469979296066256</v>
      </c>
      <c r="AC19" s="77">
        <v>44.200151630022738</v>
      </c>
      <c r="AD19" s="77">
        <v>54.866828087167065</v>
      </c>
      <c r="AE19" s="77">
        <v>39.163498098859307</v>
      </c>
      <c r="AF19" s="77">
        <v>38.96978096146578</v>
      </c>
      <c r="AG19" s="77">
        <v>36.628720724083237</v>
      </c>
      <c r="AH19" s="77">
        <v>53.002070393374744</v>
      </c>
      <c r="AI19" s="77">
        <v>46.959818043972703</v>
      </c>
      <c r="AJ19" s="77">
        <v>33.204299116495122</v>
      </c>
      <c r="AK19" s="77">
        <v>43.889190657251497</v>
      </c>
      <c r="AL19" s="77">
        <v>50.004539676775003</v>
      </c>
      <c r="AM19" s="77">
        <v>37.463842493235049</v>
      </c>
      <c r="AN19" s="77">
        <v>54.554865424430645</v>
      </c>
      <c r="AO19" s="77">
        <v>49.613343442001515</v>
      </c>
      <c r="AP19" s="77">
        <v>65.087004813032209</v>
      </c>
      <c r="AQ19" s="77">
        <v>51.154734411085457</v>
      </c>
      <c r="AR19" s="58">
        <v>43.6</v>
      </c>
      <c r="AS19" s="75">
        <v>25.3</v>
      </c>
      <c r="AT19" s="75">
        <v>45.1</v>
      </c>
      <c r="AU19" s="75">
        <v>52.3</v>
      </c>
      <c r="AV19" s="75">
        <v>61.6</v>
      </c>
      <c r="AW19" s="75">
        <v>54.6</v>
      </c>
      <c r="AX19" s="58">
        <v>43.4</v>
      </c>
      <c r="AY19" s="75">
        <v>25.8</v>
      </c>
      <c r="AZ19" s="75">
        <v>46.4</v>
      </c>
      <c r="BA19" s="75">
        <v>54.9</v>
      </c>
      <c r="BB19" s="75">
        <v>57.4</v>
      </c>
      <c r="BC19" s="75">
        <v>36.299999999999997</v>
      </c>
      <c r="BD19" s="75">
        <v>46.5</v>
      </c>
      <c r="BE19" s="75">
        <v>26.7</v>
      </c>
      <c r="BF19" s="75">
        <v>47.8</v>
      </c>
      <c r="BG19" s="75">
        <v>57.9</v>
      </c>
      <c r="BH19" s="75">
        <v>62.9</v>
      </c>
      <c r="BI19" s="75">
        <v>39.4</v>
      </c>
      <c r="BJ19" s="75">
        <v>48.3</v>
      </c>
      <c r="BK19" s="75">
        <v>48.3</v>
      </c>
      <c r="BL19" s="75"/>
      <c r="BM19" s="75">
        <v>61.2</v>
      </c>
      <c r="BN19" s="75">
        <v>68.7</v>
      </c>
      <c r="BO19" s="75">
        <v>49.1</v>
      </c>
      <c r="BP19" s="75">
        <v>21.8</v>
      </c>
      <c r="BQ19" s="75">
        <v>20.7</v>
      </c>
      <c r="BR19" s="75"/>
      <c r="BS19" s="75">
        <v>63.1</v>
      </c>
      <c r="BT19" s="75">
        <v>18</v>
      </c>
      <c r="BU19" s="75">
        <v>64</v>
      </c>
      <c r="BV19" s="75">
        <v>33.299999999999997</v>
      </c>
      <c r="BW19" s="75">
        <v>33.299999999999997</v>
      </c>
      <c r="BX19" s="75"/>
      <c r="BY19" s="75">
        <v>63.4</v>
      </c>
      <c r="BZ19" s="75">
        <v>30.4</v>
      </c>
      <c r="CA19" s="75">
        <v>69</v>
      </c>
    </row>
    <row r="20" spans="1:79" s="33" customFormat="1" ht="47.25">
      <c r="A20" s="26" t="s">
        <v>40</v>
      </c>
      <c r="B20" s="77">
        <v>42</v>
      </c>
      <c r="C20" s="77">
        <v>35</v>
      </c>
      <c r="D20" s="77">
        <v>35</v>
      </c>
      <c r="E20" s="77">
        <v>41</v>
      </c>
      <c r="F20" s="77">
        <v>57</v>
      </c>
      <c r="G20" s="77">
        <v>67</v>
      </c>
      <c r="H20" s="77">
        <v>35.792677334655799</v>
      </c>
      <c r="I20" s="77">
        <v>30.812135801200668</v>
      </c>
      <c r="J20" s="77">
        <v>29.389213312443619</v>
      </c>
      <c r="K20" s="77">
        <v>27.242740553941751</v>
      </c>
      <c r="L20" s="77">
        <v>58.194774346793345</v>
      </c>
      <c r="M20" s="77">
        <v>70.737967914438499</v>
      </c>
      <c r="N20" s="77">
        <v>38.079611556779746</v>
      </c>
      <c r="O20" s="77">
        <v>33.192152664063492</v>
      </c>
      <c r="P20" s="77">
        <v>31.609938413802833</v>
      </c>
      <c r="Q20" s="77">
        <v>29.39870668854358</v>
      </c>
      <c r="R20" s="77">
        <v>55.95064852894653</v>
      </c>
      <c r="S20" s="77">
        <v>63.313208824691081</v>
      </c>
      <c r="T20" s="77">
        <v>38.04220932806188</v>
      </c>
      <c r="U20" s="77">
        <v>29.18398028857197</v>
      </c>
      <c r="V20" s="77">
        <v>13.266892847045511</v>
      </c>
      <c r="W20" s="77">
        <v>30.042144644024255</v>
      </c>
      <c r="X20" s="77">
        <v>52.716017976765883</v>
      </c>
      <c r="Y20" s="77">
        <v>53.92776523702031</v>
      </c>
      <c r="Z20" s="77">
        <v>44.020471993176002</v>
      </c>
      <c r="AA20" s="77">
        <v>28.061707744704869</v>
      </c>
      <c r="AB20" s="77">
        <v>14.616906983319195</v>
      </c>
      <c r="AC20" s="77">
        <v>57.747839103771305</v>
      </c>
      <c r="AD20" s="77">
        <v>56.559619973293053</v>
      </c>
      <c r="AE20" s="77">
        <v>48.123499890901158</v>
      </c>
      <c r="AF20" s="77">
        <v>54.742277315006383</v>
      </c>
      <c r="AG20" s="77">
        <v>31.970820705724677</v>
      </c>
      <c r="AH20" s="77">
        <v>14.616906983319195</v>
      </c>
      <c r="AI20" s="77">
        <v>69.534662867996204</v>
      </c>
      <c r="AJ20" s="77">
        <v>58.739976697964501</v>
      </c>
      <c r="AK20" s="77">
        <v>50.929271173487109</v>
      </c>
      <c r="AL20" s="77">
        <v>45.805216722790185</v>
      </c>
      <c r="AM20" s="77">
        <v>32.808821880955044</v>
      </c>
      <c r="AN20" s="77">
        <v>14.610871562875522</v>
      </c>
      <c r="AO20" s="77">
        <v>87.355114741345773</v>
      </c>
      <c r="AP20" s="77">
        <v>29.58093001129809</v>
      </c>
      <c r="AQ20" s="77">
        <v>42.187066641520317</v>
      </c>
      <c r="AR20" s="58">
        <v>47.8</v>
      </c>
      <c r="AS20" s="75">
        <v>28.6</v>
      </c>
      <c r="AT20" s="75">
        <v>30.4</v>
      </c>
      <c r="AU20" s="75">
        <v>86.3</v>
      </c>
      <c r="AV20" s="75">
        <v>39</v>
      </c>
      <c r="AW20" s="75">
        <v>45.3</v>
      </c>
      <c r="AX20" s="58">
        <v>42.7</v>
      </c>
      <c r="AY20" s="75">
        <v>30</v>
      </c>
      <c r="AZ20" s="75">
        <v>31.8</v>
      </c>
      <c r="BA20" s="75">
        <v>39.6</v>
      </c>
      <c r="BB20" s="75">
        <v>49.5</v>
      </c>
      <c r="BC20" s="75">
        <v>44.2</v>
      </c>
      <c r="BD20" s="75">
        <v>24.6</v>
      </c>
      <c r="BE20" s="75">
        <v>4.3</v>
      </c>
      <c r="BF20" s="75">
        <v>33.1</v>
      </c>
      <c r="BG20" s="75">
        <v>43.3</v>
      </c>
      <c r="BH20" s="75">
        <v>50.4</v>
      </c>
      <c r="BI20" s="75">
        <v>54.6</v>
      </c>
      <c r="BJ20" s="75">
        <v>28.6</v>
      </c>
      <c r="BK20" s="75">
        <v>28.6</v>
      </c>
      <c r="BL20" s="75">
        <v>35.1</v>
      </c>
      <c r="BM20" s="75">
        <v>43.4</v>
      </c>
      <c r="BN20" s="75">
        <v>61.3</v>
      </c>
      <c r="BO20" s="75">
        <v>61.1</v>
      </c>
      <c r="BP20" s="75">
        <v>33.6</v>
      </c>
      <c r="BQ20" s="75">
        <v>6.3</v>
      </c>
      <c r="BR20" s="75">
        <v>21.5</v>
      </c>
      <c r="BS20" s="75">
        <v>55.1</v>
      </c>
      <c r="BT20" s="75">
        <v>59.6</v>
      </c>
      <c r="BU20" s="75">
        <v>64.5</v>
      </c>
      <c r="BV20" s="75">
        <v>34.299999999999997</v>
      </c>
      <c r="BW20" s="75">
        <v>34.299999999999997</v>
      </c>
      <c r="BX20" s="75">
        <v>17</v>
      </c>
      <c r="BY20" s="75">
        <v>43.8</v>
      </c>
      <c r="BZ20" s="75">
        <v>65.7</v>
      </c>
      <c r="CA20" s="75">
        <v>69.2</v>
      </c>
    </row>
    <row r="22" spans="1:79">
      <c r="A22" s="106" t="s">
        <v>41</v>
      </c>
      <c r="B22" s="106"/>
      <c r="C22" s="106"/>
      <c r="D22" s="106"/>
      <c r="E22" s="106"/>
      <c r="F22" s="106"/>
      <c r="G22" s="106"/>
      <c r="H22" s="106"/>
    </row>
  </sheetData>
  <mergeCells count="17">
    <mergeCell ref="BJ3:BO3"/>
    <mergeCell ref="BP3:BU3"/>
    <mergeCell ref="BV3:CA3"/>
    <mergeCell ref="A1:B1"/>
    <mergeCell ref="A2:K2"/>
    <mergeCell ref="T3:Y3"/>
    <mergeCell ref="Z3:AE3"/>
    <mergeCell ref="AF3:AK3"/>
    <mergeCell ref="AL3:AQ3"/>
    <mergeCell ref="AR3:AW3"/>
    <mergeCell ref="AX3:BC3"/>
    <mergeCell ref="BD3:BI3"/>
    <mergeCell ref="A22:H22"/>
    <mergeCell ref="A3:A4"/>
    <mergeCell ref="B3:G3"/>
    <mergeCell ref="H3:M3"/>
    <mergeCell ref="N3:S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1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ColWidth="9.140625" defaultRowHeight="15.75"/>
  <cols>
    <col min="1" max="1" width="35.7109375" style="2" customWidth="1"/>
    <col min="2" max="31" width="11.7109375" style="2" customWidth="1"/>
    <col min="32" max="32" width="13.140625" style="2" customWidth="1"/>
    <col min="33" max="33" width="14" style="2" customWidth="1"/>
    <col min="34" max="34" width="12.28515625" style="2" customWidth="1"/>
    <col min="35" max="35" width="15.42578125" style="2" customWidth="1"/>
    <col min="36" max="36" width="16.28515625" style="2" customWidth="1"/>
    <col min="37" max="37" width="16.5703125" style="2" customWidth="1"/>
    <col min="38" max="38" width="11" style="2" customWidth="1"/>
    <col min="39" max="39" width="11.5703125" style="2" customWidth="1"/>
    <col min="40" max="41" width="9.140625" style="2"/>
    <col min="42" max="42" width="14.85546875" style="2" customWidth="1"/>
    <col min="43" max="16384" width="9.140625" style="2"/>
  </cols>
  <sheetData>
    <row r="1" spans="1:43" ht="33" customHeight="1">
      <c r="A1" s="107" t="s">
        <v>2</v>
      </c>
      <c r="B1" s="107"/>
    </row>
    <row r="2" spans="1:43" s="8" customFormat="1" ht="48" customHeight="1">
      <c r="A2" s="104" t="s">
        <v>33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43">
      <c r="A3" s="108"/>
      <c r="B3" s="103">
        <v>2017</v>
      </c>
      <c r="C3" s="103"/>
      <c r="D3" s="103"/>
      <c r="E3" s="103"/>
      <c r="F3" s="103"/>
      <c r="G3" s="103"/>
      <c r="H3" s="103">
        <v>2018</v>
      </c>
      <c r="I3" s="103"/>
      <c r="J3" s="103"/>
      <c r="K3" s="103"/>
      <c r="L3" s="103"/>
      <c r="M3" s="103"/>
      <c r="N3" s="103">
        <v>2019</v>
      </c>
      <c r="O3" s="103"/>
      <c r="P3" s="103"/>
      <c r="Q3" s="103"/>
      <c r="R3" s="103"/>
      <c r="S3" s="103"/>
      <c r="T3" s="103">
        <v>2020</v>
      </c>
      <c r="U3" s="103"/>
      <c r="V3" s="103"/>
      <c r="W3" s="103"/>
      <c r="X3" s="103"/>
      <c r="Y3" s="103"/>
      <c r="Z3" s="103">
        <v>2021</v>
      </c>
      <c r="AA3" s="103"/>
      <c r="AB3" s="103"/>
      <c r="AC3" s="103"/>
      <c r="AD3" s="103"/>
      <c r="AE3" s="103"/>
      <c r="AF3" s="103">
        <v>2022</v>
      </c>
      <c r="AG3" s="103"/>
      <c r="AH3" s="103"/>
      <c r="AI3" s="103"/>
      <c r="AJ3" s="103"/>
      <c r="AK3" s="103"/>
      <c r="AL3" s="103">
        <v>2023</v>
      </c>
      <c r="AM3" s="103"/>
      <c r="AN3" s="103"/>
      <c r="AO3" s="103"/>
      <c r="AP3" s="103"/>
      <c r="AQ3" s="103"/>
    </row>
    <row r="4" spans="1:43" ht="63">
      <c r="A4" s="108"/>
      <c r="B4" s="20" t="s">
        <v>8</v>
      </c>
      <c r="C4" s="20" t="s">
        <v>15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8</v>
      </c>
      <c r="I4" s="20" t="s">
        <v>15</v>
      </c>
      <c r="J4" s="20" t="s">
        <v>9</v>
      </c>
      <c r="K4" s="20" t="s">
        <v>10</v>
      </c>
      <c r="L4" s="20" t="s">
        <v>11</v>
      </c>
      <c r="M4" s="20" t="s">
        <v>12</v>
      </c>
      <c r="N4" s="20" t="s">
        <v>8</v>
      </c>
      <c r="O4" s="20" t="s">
        <v>15</v>
      </c>
      <c r="P4" s="20" t="s">
        <v>9</v>
      </c>
      <c r="Q4" s="20" t="s">
        <v>10</v>
      </c>
      <c r="R4" s="20" t="s">
        <v>11</v>
      </c>
      <c r="S4" s="20" t="s">
        <v>12</v>
      </c>
      <c r="T4" s="20" t="s">
        <v>8</v>
      </c>
      <c r="U4" s="20" t="s">
        <v>15</v>
      </c>
      <c r="V4" s="20" t="s">
        <v>9</v>
      </c>
      <c r="W4" s="20" t="s">
        <v>10</v>
      </c>
      <c r="X4" s="20" t="s">
        <v>11</v>
      </c>
      <c r="Y4" s="20" t="s">
        <v>12</v>
      </c>
      <c r="Z4" s="36" t="s">
        <v>8</v>
      </c>
      <c r="AA4" s="36" t="s">
        <v>15</v>
      </c>
      <c r="AB4" s="36" t="s">
        <v>9</v>
      </c>
      <c r="AC4" s="36" t="s">
        <v>10</v>
      </c>
      <c r="AD4" s="36" t="s">
        <v>11</v>
      </c>
      <c r="AE4" s="36" t="s">
        <v>12</v>
      </c>
      <c r="AF4" s="19" t="s">
        <v>8</v>
      </c>
      <c r="AG4" s="19" t="s">
        <v>15</v>
      </c>
      <c r="AH4" s="19" t="s">
        <v>9</v>
      </c>
      <c r="AI4" s="19" t="s">
        <v>10</v>
      </c>
      <c r="AJ4" s="19" t="s">
        <v>11</v>
      </c>
      <c r="AK4" s="19" t="s">
        <v>12</v>
      </c>
      <c r="AL4" s="19" t="s">
        <v>8</v>
      </c>
      <c r="AM4" s="19" t="s">
        <v>15</v>
      </c>
      <c r="AN4" s="19" t="s">
        <v>9</v>
      </c>
      <c r="AO4" s="19" t="s">
        <v>10</v>
      </c>
      <c r="AP4" s="19" t="s">
        <v>11</v>
      </c>
      <c r="AQ4" s="19" t="s">
        <v>12</v>
      </c>
    </row>
    <row r="5" spans="1:43" s="1" customFormat="1" ht="31.5">
      <c r="A5" s="40" t="s">
        <v>14</v>
      </c>
      <c r="B5" s="38">
        <f>VLOOKUP(A5,[1]Лист1!$A$8:$I$2600,9,FALSE)</f>
        <v>50.5</v>
      </c>
      <c r="C5" s="38">
        <f>VLOOKUP(A5,[2]Лист2!$N$7:$T$89,3,FALSE)</f>
        <v>16.8</v>
      </c>
      <c r="D5" s="38">
        <f>VLOOKUP(A5,[2]Лист2!$N$7:$T$89,4,FALSE)</f>
        <v>8.6</v>
      </c>
      <c r="E5" s="38">
        <f>VLOOKUP(A5,[2]Лист2!$N$7:$T$89,5,FALSE)</f>
        <v>67.900000000000006</v>
      </c>
      <c r="F5" s="38">
        <f>VLOOKUP(A5,[2]Лист2!$N$7:$T$89,6,FALSE)</f>
        <v>57.6</v>
      </c>
      <c r="G5" s="38">
        <f>VLOOKUP(A5,[2]Лист2!$N$7:$T$89,7,FALSE)</f>
        <v>61</v>
      </c>
      <c r="H5" s="38">
        <f>VLOOKUP(A5,'[3]Таблица 1'!$A$8:$I$584,9,FALSE)</f>
        <v>52.4</v>
      </c>
      <c r="I5" s="38">
        <f>VLOOKUP(A5,[4]Лист2!$N$7:$T$89,3,FALSE)</f>
        <v>19</v>
      </c>
      <c r="J5" s="38">
        <f>VLOOKUP(A5,[4]Лист2!$N$7:$T$89,4,FALSE)</f>
        <v>11.7</v>
      </c>
      <c r="K5" s="38">
        <f>VLOOKUP(A5,[4]Лист2!$N$7:$T$89,5,FALSE)</f>
        <v>67.599999999999994</v>
      </c>
      <c r="L5" s="38">
        <f>VLOOKUP(A5,[4]Лист2!$N$7:$T$89,6,FALSE)</f>
        <v>60.4</v>
      </c>
      <c r="M5" s="38">
        <f>VLOOKUP(A5,[4]Лист2!$N$7:$T$89,7,FALSE)</f>
        <v>63.8</v>
      </c>
      <c r="N5" s="38">
        <f>VLOOKUP(A5,[5]Лист2!$N$7:$T$12,2,FALSE)</f>
        <v>52.841520959810097</v>
      </c>
      <c r="O5" s="38">
        <f>VLOOKUP(A5,[5]Лист2!$N$7:$T$92,3,FALSE)</f>
        <v>20.565563527297019</v>
      </c>
      <c r="P5" s="38">
        <f>VLOOKUP(A5,[5]Лист2!$N$7:$T$92,4,FALSE)</f>
        <v>8.8818228015068517</v>
      </c>
      <c r="Q5" s="38">
        <f>VLOOKUP(A5,[5]Лист2!$N$7:$T$92,5,FALSE)</f>
        <v>66.552733094171884</v>
      </c>
      <c r="R5" s="38">
        <f>VLOOKUP(A5,[5]Лист2!$N$7:$T$92,6,FALSE)</f>
        <v>62.501306433008239</v>
      </c>
      <c r="S5" s="38">
        <f>VLOOKUP(A5,[5]Лист2!$N$7:$T$92,7,FALSE)</f>
        <v>62.54431388586702</v>
      </c>
      <c r="T5" s="38">
        <v>54.1</v>
      </c>
      <c r="U5" s="38">
        <v>21.9</v>
      </c>
      <c r="V5" s="38">
        <f>VLOOKUP(A5,[6]Лист2!$N$7:$T$85,4,FALSE)</f>
        <v>8.5</v>
      </c>
      <c r="W5" s="38">
        <v>66.8</v>
      </c>
      <c r="X5" s="38">
        <v>65</v>
      </c>
      <c r="Y5" s="38">
        <v>63.8</v>
      </c>
      <c r="Z5" s="79">
        <v>53.6</v>
      </c>
      <c r="AA5" s="79">
        <v>22.6</v>
      </c>
      <c r="AB5" s="79">
        <v>9.1999999999999993</v>
      </c>
      <c r="AC5" s="79">
        <v>67.3</v>
      </c>
      <c r="AD5" s="79">
        <v>61.5</v>
      </c>
      <c r="AE5" s="79">
        <v>63.8</v>
      </c>
      <c r="AF5" s="97">
        <v>48.328270755696657</v>
      </c>
      <c r="AG5" s="97">
        <v>22.117073274901927</v>
      </c>
      <c r="AH5" s="97">
        <v>7.5477682843712008</v>
      </c>
      <c r="AI5" s="97">
        <v>59.984761517275288</v>
      </c>
      <c r="AJ5" s="97">
        <v>56.061945196134282</v>
      </c>
      <c r="AK5" s="97">
        <v>55.725835167829018</v>
      </c>
      <c r="AL5" s="97">
        <v>49.707800333551987</v>
      </c>
      <c r="AM5" s="97">
        <v>23.512795389339839</v>
      </c>
      <c r="AN5" s="97">
        <v>10.516323603820421</v>
      </c>
      <c r="AO5" s="97">
        <v>59.96607264105883</v>
      </c>
      <c r="AP5" s="97">
        <v>58.13089400860413</v>
      </c>
      <c r="AQ5" s="97">
        <v>56.456449697152813</v>
      </c>
    </row>
    <row r="6" spans="1:43" customFormat="1" ht="63">
      <c r="A6" s="35" t="s">
        <v>65</v>
      </c>
      <c r="B6" s="32">
        <f>VLOOKUP(A6,[1]Лист1!$A$8:$I$2600,9,FALSE)</f>
        <v>30</v>
      </c>
      <c r="C6" s="32">
        <v>14.5</v>
      </c>
      <c r="D6" s="32">
        <f>VLOOKUP(A6,[2]Лист2!$N$7:$T$89,4,FALSE)</f>
        <v>5.2</v>
      </c>
      <c r="E6" s="32">
        <v>30.6</v>
      </c>
      <c r="F6" s="32">
        <f>VLOOKUP(A6,[2]Лист2!$N$7:$T$89,6,FALSE)</f>
        <v>44.2</v>
      </c>
      <c r="G6" s="32">
        <f>VLOOKUP(A6,[2]Лист2!$N$7:$T$89,7,FALSE)</f>
        <v>52.3</v>
      </c>
      <c r="H6" s="32">
        <f>VLOOKUP(A6,'[3]Таблица 1'!$A$8:$I$584,9,FALSE)</f>
        <v>34.6</v>
      </c>
      <c r="I6" s="32">
        <f>VLOOKUP(A6,[4]Лист2!$N$7:$T$89,3,FALSE)</f>
        <v>18</v>
      </c>
      <c r="J6" s="32">
        <f>VLOOKUP(A6,[4]Лист2!$N$7:$T$89,4,FALSE)</f>
        <v>7.2</v>
      </c>
      <c r="K6" s="32">
        <f>VLOOKUP(A6,[4]Лист2!$N$7:$T$89,5,FALSE)</f>
        <v>35.9</v>
      </c>
      <c r="L6" s="32">
        <f>VLOOKUP(A6,[4]Лист2!$N$7:$T$89,6,FALSE)</f>
        <v>49.2</v>
      </c>
      <c r="M6" s="32">
        <f>VLOOKUP(A6,[4]Лист2!$N$7:$T$89,7,FALSE)</f>
        <v>57.1</v>
      </c>
      <c r="N6" s="32">
        <f>VLOOKUP(A6,[5]Лист2!$N$7:$T$89,2,FALSE)</f>
        <v>35.264933164527875</v>
      </c>
      <c r="O6" s="32">
        <f>VLOOKUP(A6,[5]Лист2!$N$7:$T$92,3,FALSE)</f>
        <v>17.82575063183242</v>
      </c>
      <c r="P6" s="32">
        <f>VLOOKUP(A6,[5]Лист2!$N$7:$T$92,4,FALSE)</f>
        <v>7.4906146058134464</v>
      </c>
      <c r="Q6" s="32">
        <f>VLOOKUP(A6,[5]Лист2!$N$7:$T$92,5,FALSE)</f>
        <v>33.603622332375714</v>
      </c>
      <c r="R6" s="32">
        <v>53.4</v>
      </c>
      <c r="S6" s="32">
        <f>VLOOKUP(A6,[5]Лист2!$N$7:$T$92,7,FALSE)</f>
        <v>54.648128505464719</v>
      </c>
      <c r="T6" s="32">
        <f>VLOOKUP(A6,[6]Лист2!$N$7:$T$85,2,FALSE)</f>
        <v>38.700000000000003</v>
      </c>
      <c r="U6" s="32">
        <f>VLOOKUP(A6,[6]Лист2!$N$7:$T$85,3,FALSE)</f>
        <v>19.100000000000001</v>
      </c>
      <c r="V6" s="32">
        <f>VLOOKUP(A6,[6]Лист2!$N$7:$T$85,4,FALSE)</f>
        <v>10.1</v>
      </c>
      <c r="W6" s="32">
        <f>VLOOKUP(A6,[6]Лист2!$N$7:$T$85,5,FALSE)</f>
        <v>38.9</v>
      </c>
      <c r="X6" s="32">
        <f>VLOOKUP(A6,[6]Лист2!$N$7:$T$85,6,FALSE)</f>
        <v>58.1</v>
      </c>
      <c r="Y6" s="32">
        <f>VLOOKUP(A6,[6]Лист2!$N$7:$T$85,7,FALSE)</f>
        <v>59.1</v>
      </c>
      <c r="Z6" s="80">
        <v>34.5</v>
      </c>
      <c r="AA6" s="80">
        <v>18.399999999999999</v>
      </c>
      <c r="AB6" s="80">
        <v>8.6999999999999993</v>
      </c>
      <c r="AC6" s="80">
        <v>33.9</v>
      </c>
      <c r="AD6" s="80">
        <v>47</v>
      </c>
      <c r="AE6" s="80">
        <v>61.9</v>
      </c>
      <c r="AF6" s="96">
        <v>33.664332937238015</v>
      </c>
      <c r="AG6" s="96">
        <v>17.714289746920226</v>
      </c>
      <c r="AH6" s="96">
        <v>12.50974200868758</v>
      </c>
      <c r="AI6" s="96">
        <v>36.678709360094693</v>
      </c>
      <c r="AJ6" s="96">
        <v>45.434764580664805</v>
      </c>
      <c r="AK6" s="96">
        <v>62.557982812820619</v>
      </c>
      <c r="AL6" s="96">
        <v>38.512381971808828</v>
      </c>
      <c r="AM6" s="96">
        <v>20.497752126513159</v>
      </c>
      <c r="AN6" s="96">
        <v>14.934987552758363</v>
      </c>
      <c r="AO6" s="96">
        <v>40.405495731142842</v>
      </c>
      <c r="AP6" s="96">
        <v>52.066450298803019</v>
      </c>
      <c r="AQ6" s="96">
        <v>64.6586999086216</v>
      </c>
    </row>
    <row r="7" spans="1:43" customFormat="1" ht="63">
      <c r="A7" s="35" t="s">
        <v>66</v>
      </c>
      <c r="B7" s="32">
        <f>VLOOKUP(A7,[1]Лист1!$A$8:$I$2600,9,FALSE)</f>
        <v>29.9</v>
      </c>
      <c r="C7" s="32">
        <v>14.4</v>
      </c>
      <c r="D7" s="32">
        <f>VLOOKUP(A7,[2]Лист2!$N$7:$T$89,4,FALSE)</f>
        <v>5.2</v>
      </c>
      <c r="E7" s="32">
        <f>VLOOKUP(A7,[2]Лист2!$N$7:$T$89,5,FALSE)</f>
        <v>30.5</v>
      </c>
      <c r="F7" s="32">
        <f>VLOOKUP(A7,[2]Лист2!$N$7:$T$89,6,FALSE)</f>
        <v>44.2</v>
      </c>
      <c r="G7" s="32">
        <f>VLOOKUP(A7,[2]Лист2!$N$7:$T$89,7,FALSE)</f>
        <v>52.1</v>
      </c>
      <c r="H7" s="32">
        <f>VLOOKUP(A7,'[3]Таблица 1'!$A$8:$I$584,9,FALSE)</f>
        <v>34.5</v>
      </c>
      <c r="I7" s="32">
        <f>VLOOKUP(A7,[4]Лист2!$N$7:$T$89,3,FALSE)</f>
        <v>17.8</v>
      </c>
      <c r="J7" s="32">
        <f>VLOOKUP(A7,[4]Лист2!$N$7:$T$89,4,FALSE)</f>
        <v>7.2</v>
      </c>
      <c r="K7" s="32">
        <f>VLOOKUP(A7,[4]Лист2!$N$7:$T$89,5,FALSE)</f>
        <v>35.799999999999997</v>
      </c>
      <c r="L7" s="32">
        <f>VLOOKUP(A7,[4]Лист2!$N$7:$T$89,6,FALSE)</f>
        <v>49.2</v>
      </c>
      <c r="M7" s="32">
        <f>VLOOKUP(A7,[4]Лист2!$N$7:$T$89,7,FALSE)</f>
        <v>56.9</v>
      </c>
      <c r="N7" s="32">
        <f>VLOOKUP(A7,[5]Лист2!$N$7:$T$89,2,FALSE)</f>
        <v>35.217679265502063</v>
      </c>
      <c r="O7" s="32">
        <f>VLOOKUP(A7,[5]Лист2!$N$7:$T$92,3,FALSE)</f>
        <v>17.755684898099826</v>
      </c>
      <c r="P7" s="32">
        <f>VLOOKUP(A7,[5]Лист2!$N$7:$T$92,4,FALSE)</f>
        <v>7.4906146058134464</v>
      </c>
      <c r="Q7" s="32">
        <f>VLOOKUP(A7,[5]Лист2!$N$7:$T$92,5,FALSE)</f>
        <v>33.526001105141638</v>
      </c>
      <c r="R7" s="32">
        <f>VLOOKUP(A7,[5]Лист2!$N$7:$T$92,6,FALSE)</f>
        <v>53.205572043107942</v>
      </c>
      <c r="S7" s="32">
        <f>VLOOKUP(A7,[5]Лист2!$N$7:$T$92,7,FALSE)</f>
        <v>54.521973466003317</v>
      </c>
      <c r="T7" s="32">
        <f>VLOOKUP(A7,[6]Лист2!$N$7:$T$85,2,FALSE)</f>
        <v>38.6</v>
      </c>
      <c r="U7" s="32">
        <f>VLOOKUP(A7,[6]Лист2!$N$7:$T$85,3,FALSE)</f>
        <v>19</v>
      </c>
      <c r="V7" s="32">
        <f>VLOOKUP(A7,[6]Лист2!$N$7:$T$85,4,FALSE)</f>
        <v>10.1</v>
      </c>
      <c r="W7" s="32">
        <f>VLOOKUP(A7,[6]Лист2!$N$7:$T$85,5,FALSE)</f>
        <v>38.9</v>
      </c>
      <c r="X7" s="32">
        <f>VLOOKUP(A7,[6]Лист2!$N$7:$T$85,6,FALSE)</f>
        <v>58.1</v>
      </c>
      <c r="Y7" s="32">
        <f>VLOOKUP(A7,[6]Лист2!$N$7:$T$85,7,FALSE)</f>
        <v>58.6</v>
      </c>
      <c r="Z7" s="80">
        <v>34.4</v>
      </c>
      <c r="AA7" s="80">
        <v>18.3</v>
      </c>
      <c r="AB7" s="80">
        <v>8.6999999999999993</v>
      </c>
      <c r="AC7" s="80">
        <v>33.799999999999997</v>
      </c>
      <c r="AD7" s="80">
        <v>46.9</v>
      </c>
      <c r="AE7" s="80">
        <v>61.4</v>
      </c>
      <c r="AF7" s="96">
        <v>33.620877954174219</v>
      </c>
      <c r="AG7" s="96">
        <v>17.674275283484494</v>
      </c>
      <c r="AH7" s="96">
        <v>12.50974200868758</v>
      </c>
      <c r="AI7" s="96">
        <v>36.632065067460665</v>
      </c>
      <c r="AJ7" s="96">
        <v>45.425918473214296</v>
      </c>
      <c r="AK7" s="96">
        <v>62.420568038685552</v>
      </c>
      <c r="AL7" s="96">
        <v>38.482742839106706</v>
      </c>
      <c r="AM7" s="96">
        <v>20.464408444090441</v>
      </c>
      <c r="AN7" s="96">
        <v>14.934987552758363</v>
      </c>
      <c r="AO7" s="96">
        <v>40.379968607028729</v>
      </c>
      <c r="AP7" s="96">
        <v>52.058929564181796</v>
      </c>
      <c r="AQ7" s="96">
        <v>64.646635107438172</v>
      </c>
    </row>
    <row r="8" spans="1:43" customFormat="1">
      <c r="A8" s="35" t="s">
        <v>67</v>
      </c>
      <c r="B8" s="32">
        <f>VLOOKUP(A8,[1]Лист1!$A$8:$I$2600,9,FALSE)</f>
        <v>82.8</v>
      </c>
      <c r="C8" s="32">
        <v>83.6</v>
      </c>
      <c r="D8" s="32"/>
      <c r="E8" s="32">
        <f>VLOOKUP(A8,[2]Лист2!$N$7:$T$89,5,FALSE)</f>
        <v>100</v>
      </c>
      <c r="F8" s="32">
        <f>VLOOKUP(A8,[2]Лист2!$N$7:$T$89,6,FALSE)</f>
        <v>81.7</v>
      </c>
      <c r="G8" s="32">
        <f>VLOOKUP(A8,[2]Лист2!$N$7:$T$89,7,FALSE)</f>
        <v>81</v>
      </c>
      <c r="H8" s="32">
        <f>VLOOKUP(A8,'[3]Таблица 1'!$A$8:$I$584,9,FALSE)</f>
        <v>83.7</v>
      </c>
      <c r="I8" s="32">
        <f>VLOOKUP(A8,[4]Лист2!$N$7:$T$89,3,FALSE)</f>
        <v>84.9</v>
      </c>
      <c r="J8" s="32"/>
      <c r="K8" s="32">
        <f>VLOOKUP(A8,[4]Лист2!$N$7:$T$89,5,FALSE)</f>
        <v>100</v>
      </c>
      <c r="L8" s="32">
        <f>VLOOKUP(A8,[4]Лист2!$N$7:$T$89,6,FALSE)</f>
        <v>78.900000000000006</v>
      </c>
      <c r="M8" s="32">
        <f>VLOOKUP(A8,[4]Лист2!$N$7:$T$89,7,FALSE)</f>
        <v>83.6</v>
      </c>
      <c r="N8" s="32">
        <f>VLOOKUP(A8,[5]Лист2!$N$7:$T$89,2,FALSE)</f>
        <v>83.732345849121586</v>
      </c>
      <c r="O8" s="32">
        <f>VLOOKUP(A8,[5]Лист2!$N$7:$T$92,3,FALSE)</f>
        <v>85.393317090149665</v>
      </c>
      <c r="P8" s="32"/>
      <c r="Q8" s="32">
        <f>VLOOKUP(A8,[5]Лист2!$N$7:$T$92,5,FALSE)</f>
        <v>100</v>
      </c>
      <c r="R8" s="32">
        <f>VLOOKUP(A8,[5]Лист2!$N$7:$T$92,6,FALSE)</f>
        <v>78.541296060991101</v>
      </c>
      <c r="S8" s="32">
        <f>VLOOKUP(A8,[5]Лист2!$N$7:$T$92,7,FALSE)</f>
        <v>83.05582383619857</v>
      </c>
      <c r="T8" s="32">
        <f>VLOOKUP(A8,[6]Лист2!$N$7:$T$85,2,FALSE)</f>
        <v>86.2</v>
      </c>
      <c r="U8" s="32">
        <f>VLOOKUP(A8,[6]Лист2!$N$7:$T$85,3,FALSE)</f>
        <v>87.3</v>
      </c>
      <c r="V8" s="32"/>
      <c r="W8" s="32">
        <f>VLOOKUP(A8,[6]Лист2!$N$7:$T$85,5,FALSE)</f>
        <v>100</v>
      </c>
      <c r="X8" s="32">
        <f>VLOOKUP(A8,[6]Лист2!$N$7:$T$85,6,FALSE)</f>
        <v>82</v>
      </c>
      <c r="Y8" s="32">
        <f>VLOOKUP(A8,[6]Лист2!$N$7:$T$85,7,FALSE)</f>
        <v>86.2</v>
      </c>
      <c r="Z8" s="80">
        <v>73.3</v>
      </c>
      <c r="AA8" s="80">
        <v>80.900000000000006</v>
      </c>
      <c r="AB8" s="80"/>
      <c r="AC8" s="80">
        <v>100</v>
      </c>
      <c r="AD8" s="80">
        <v>80.8</v>
      </c>
      <c r="AE8" s="80">
        <v>62</v>
      </c>
      <c r="AF8" s="96">
        <v>68.652458270371824</v>
      </c>
      <c r="AG8" s="96">
        <v>81.492466884627049</v>
      </c>
      <c r="AH8" s="96"/>
      <c r="AI8" s="96">
        <v>96.706989247311824</v>
      </c>
      <c r="AJ8" s="96">
        <v>79.511742892459822</v>
      </c>
      <c r="AK8" s="96">
        <v>55.843281731552658</v>
      </c>
      <c r="AL8" s="96">
        <v>64.816512722991945</v>
      </c>
      <c r="AM8" s="96">
        <v>73.826964623278428</v>
      </c>
      <c r="AN8" s="96"/>
      <c r="AO8" s="96">
        <v>98.118279569892479</v>
      </c>
      <c r="AP8" s="96">
        <v>88.987911827447263</v>
      </c>
      <c r="AQ8" s="96">
        <v>53.29074290774534</v>
      </c>
    </row>
    <row r="9" spans="1:43" customFormat="1">
      <c r="A9" s="35" t="s">
        <v>68</v>
      </c>
      <c r="B9" s="32">
        <f>VLOOKUP(A9,[1]Лист1!$A$8:$I$2600,9,FALSE)</f>
        <v>73.5</v>
      </c>
      <c r="C9" s="32">
        <v>45.7</v>
      </c>
      <c r="D9" s="32">
        <f>VLOOKUP(A9,[2]Лист2!$N$7:$T$89,4,FALSE)</f>
        <v>100</v>
      </c>
      <c r="E9" s="32">
        <f>VLOOKUP(A9,[2]Лист2!$N$7:$T$89,5,FALSE)</f>
        <v>74.099999999999994</v>
      </c>
      <c r="F9" s="32">
        <f>VLOOKUP(A9,[2]Лист2!$N$7:$T$89,6,FALSE)</f>
        <v>97.5</v>
      </c>
      <c r="G9" s="32">
        <f>VLOOKUP(A9,[2]Лист2!$N$7:$T$89,7,FALSE)</f>
        <v>85</v>
      </c>
      <c r="H9" s="32">
        <f>VLOOKUP(A9,'[3]Таблица 1'!$A$8:$I$584,9,FALSE)</f>
        <v>75.400000000000006</v>
      </c>
      <c r="I9" s="32">
        <f>VLOOKUP(A9,[4]Лист2!$N$7:$T$89,3,FALSE)</f>
        <v>47.7</v>
      </c>
      <c r="J9" s="32">
        <f>VLOOKUP(A9,[4]Лист2!$N$7:$T$89,4,FALSE)</f>
        <v>100</v>
      </c>
      <c r="K9" s="32">
        <f>VLOOKUP(A9,[4]Лист2!$N$7:$T$89,5,FALSE)</f>
        <v>75.900000000000006</v>
      </c>
      <c r="L9" s="32">
        <f>VLOOKUP(A9,[4]Лист2!$N$7:$T$89,6,FALSE)</f>
        <v>97.9</v>
      </c>
      <c r="M9" s="32">
        <f>VLOOKUP(A9,[4]Лист2!$N$7:$T$89,7,FALSE)</f>
        <v>89.4</v>
      </c>
      <c r="N9" s="32">
        <f>VLOOKUP(A9,[5]Лист2!$N$7:$T$89,2,FALSE)</f>
        <v>57.465242796695563</v>
      </c>
      <c r="O9" s="32">
        <f>VLOOKUP(A9,[5]Лист2!$N$7:$T$92,3,FALSE)</f>
        <v>40.455212922173274</v>
      </c>
      <c r="P9" s="32"/>
      <c r="Q9" s="32">
        <f>VLOOKUP(A9,[5]Лист2!$N$7:$T$92,5,FALSE)</f>
        <v>57.616874730951352</v>
      </c>
      <c r="R9" s="32">
        <f>VLOOKUP(A9,[5]Лист2!$N$7:$T$92,6,FALSE)</f>
        <v>88.542713567839201</v>
      </c>
      <c r="S9" s="32">
        <f>VLOOKUP(A9,[5]Лист2!$N$7:$T$92,7,FALSE)</f>
        <v>53.413261561047221</v>
      </c>
      <c r="T9" s="32">
        <f>VLOOKUP(A9,[6]Лист2!$N$7:$T$85,2,FALSE)</f>
        <v>82.6</v>
      </c>
      <c r="U9" s="32">
        <f>VLOOKUP(A9,[6]Лист2!$N$7:$T$85,3,FALSE)</f>
        <v>85.8</v>
      </c>
      <c r="V9" s="32"/>
      <c r="W9" s="32">
        <f>VLOOKUP(A9,[6]Лист2!$N$7:$T$85,5,FALSE)</f>
        <v>63.5</v>
      </c>
      <c r="X9" s="32">
        <f>VLOOKUP(A9,[6]Лист2!$N$7:$T$85,6,FALSE)</f>
        <v>85.4</v>
      </c>
      <c r="Y9" s="32">
        <f>VLOOKUP(A9,[6]Лист2!$N$7:$T$85,7,FALSE)</f>
        <v>97.1</v>
      </c>
      <c r="Z9" s="80">
        <v>85.9</v>
      </c>
      <c r="AA9" s="80">
        <v>86.1</v>
      </c>
      <c r="AB9" s="80"/>
      <c r="AC9" s="80">
        <v>61.6</v>
      </c>
      <c r="AD9" s="80">
        <v>92.4</v>
      </c>
      <c r="AE9" s="80">
        <v>99.2</v>
      </c>
      <c r="AF9" s="96">
        <v>77.86029302166537</v>
      </c>
      <c r="AG9" s="96">
        <v>98.652482269503551</v>
      </c>
      <c r="AH9" s="96"/>
      <c r="AI9" s="96">
        <v>60.807799909537131</v>
      </c>
      <c r="AJ9" s="96">
        <v>66.004497751124433</v>
      </c>
      <c r="AK9" s="96">
        <v>98.150431565967935</v>
      </c>
      <c r="AL9" s="96">
        <v>73.010157467619706</v>
      </c>
      <c r="AM9" s="96">
        <v>100</v>
      </c>
      <c r="AN9" s="96"/>
      <c r="AO9" s="96">
        <v>55.420396862021228</v>
      </c>
      <c r="AP9" s="96">
        <v>76.611694152923533</v>
      </c>
      <c r="AQ9" s="96">
        <v>99.03824069820854</v>
      </c>
    </row>
    <row r="10" spans="1:43" customFormat="1" ht="31.5">
      <c r="A10" s="35" t="s">
        <v>69</v>
      </c>
      <c r="B10" s="32">
        <f>VLOOKUP(A10,[1]Лист1!$A$8:$I$2600,9,FALSE)</f>
        <v>35.1</v>
      </c>
      <c r="C10" s="32">
        <v>15.5</v>
      </c>
      <c r="D10" s="32">
        <f>VLOOKUP(A10,[2]Лист2!$N$7:$T$89,4,FALSE)</f>
        <v>26</v>
      </c>
      <c r="E10" s="32">
        <f>VLOOKUP(A10,[2]Лист2!$N$7:$T$89,5,FALSE)</f>
        <v>31.6</v>
      </c>
      <c r="F10" s="32">
        <f>VLOOKUP(A10,[2]Лист2!$N$7:$T$89,6,FALSE)</f>
        <v>49.5</v>
      </c>
      <c r="G10" s="32">
        <f>VLOOKUP(A10,[2]Лист2!$N$7:$T$89,7,FALSE)</f>
        <v>90.7</v>
      </c>
      <c r="H10" s="32">
        <f>VLOOKUP(A10,'[3]Таблица 1'!$A$8:$I$584,9,FALSE)</f>
        <v>39.799999999999997</v>
      </c>
      <c r="I10" s="32">
        <f>VLOOKUP(A10,[4]Лист2!$N$7:$T$89,3,FALSE)</f>
        <v>18.399999999999999</v>
      </c>
      <c r="J10" s="32">
        <f>VLOOKUP(A10,[4]Лист2!$N$7:$T$89,4,FALSE)</f>
        <v>77.2</v>
      </c>
      <c r="K10" s="32">
        <f>VLOOKUP(A10,[4]Лист2!$N$7:$T$89,5,FALSE)</f>
        <v>35.1</v>
      </c>
      <c r="L10" s="32">
        <f>VLOOKUP(A10,[4]Лист2!$N$7:$T$89,6,FALSE)</f>
        <v>56.9</v>
      </c>
      <c r="M10" s="32">
        <f>VLOOKUP(A10,[4]Лист2!$N$7:$T$89,7,FALSE)</f>
        <v>91.1</v>
      </c>
      <c r="N10" s="32">
        <f>VLOOKUP(A10,[5]Лист2!$N$7:$T$89,2,FALSE)</f>
        <v>44.030394076485052</v>
      </c>
      <c r="O10" s="32">
        <f>VLOOKUP(A10,[5]Лист2!$N$7:$T$92,3,FALSE)</f>
        <v>21.325924721745235</v>
      </c>
      <c r="P10" s="32">
        <f>VLOOKUP(A10,[5]Лист2!$N$7:$T$92,4,FALSE)</f>
        <v>19.017919478706066</v>
      </c>
      <c r="Q10" s="32">
        <f>VLOOKUP(A10,[5]Лист2!$N$7:$T$92,5,FALSE)</f>
        <v>38.681242407649052</v>
      </c>
      <c r="R10" s="32">
        <v>64.7</v>
      </c>
      <c r="S10" s="32">
        <f>VLOOKUP(A10,[5]Лист2!$N$7:$T$92,7,FALSE)</f>
        <v>89.555917265116264</v>
      </c>
      <c r="T10" s="32">
        <f>VLOOKUP(A10,[6]Лист2!$N$7:$T$85,2,FALSE)</f>
        <v>41</v>
      </c>
      <c r="U10" s="32">
        <f>VLOOKUP(A10,[6]Лист2!$N$7:$T$85,3,FALSE)</f>
        <v>21.1</v>
      </c>
      <c r="V10" s="32">
        <f>VLOOKUP(A10,[6]Лист2!$N$7:$T$85,4,FALSE)</f>
        <v>20.2</v>
      </c>
      <c r="W10" s="32">
        <f>VLOOKUP(A10,[6]Лист2!$N$7:$T$85,5,FALSE)</f>
        <v>39.700000000000003</v>
      </c>
      <c r="X10" s="32">
        <f>VLOOKUP(A10,[6]Лист2!$N$7:$T$85,6,FALSE)</f>
        <v>54.3</v>
      </c>
      <c r="Y10" s="32">
        <f>VLOOKUP(A10,[6]Лист2!$N$7:$T$85,7,FALSE)</f>
        <v>85.3</v>
      </c>
      <c r="Z10" s="80">
        <v>44.7</v>
      </c>
      <c r="AA10" s="80">
        <v>24.2</v>
      </c>
      <c r="AB10" s="80">
        <v>21.4</v>
      </c>
      <c r="AC10" s="80">
        <v>43.3</v>
      </c>
      <c r="AD10" s="80">
        <v>58.3</v>
      </c>
      <c r="AE10" s="80">
        <v>84.6</v>
      </c>
      <c r="AF10" s="96">
        <v>34.767626143112814</v>
      </c>
      <c r="AG10" s="96">
        <v>19.483131371748822</v>
      </c>
      <c r="AH10" s="96">
        <v>23.751551608899074</v>
      </c>
      <c r="AI10" s="96">
        <v>42.198530433749404</v>
      </c>
      <c r="AJ10" s="96">
        <v>40.747079587693896</v>
      </c>
      <c r="AK10" s="96">
        <v>38.310676787966266</v>
      </c>
      <c r="AL10" s="96">
        <v>39.691366562423894</v>
      </c>
      <c r="AM10" s="96">
        <v>22.346737403816796</v>
      </c>
      <c r="AN10" s="96">
        <v>23.93297049556001</v>
      </c>
      <c r="AO10" s="96">
        <v>42.365863313142704</v>
      </c>
      <c r="AP10" s="96">
        <v>47.005193569164021</v>
      </c>
      <c r="AQ10" s="96">
        <v>47.412206135065389</v>
      </c>
    </row>
    <row r="11" spans="1:43" customFormat="1">
      <c r="A11" s="35" t="s">
        <v>70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80"/>
      <c r="AA11" s="80"/>
      <c r="AB11" s="80"/>
      <c r="AC11" s="80"/>
      <c r="AD11" s="80"/>
      <c r="AE11" s="80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</row>
    <row r="12" spans="1:43" customFormat="1" ht="31.5">
      <c r="A12" s="35" t="s">
        <v>71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80"/>
      <c r="AA12" s="80"/>
      <c r="AB12" s="80"/>
      <c r="AC12" s="80"/>
      <c r="AD12" s="80"/>
      <c r="AE12" s="80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</row>
    <row r="13" spans="1:43" customFormat="1">
      <c r="A13" s="35" t="s">
        <v>72</v>
      </c>
      <c r="B13" s="32">
        <f>VLOOKUP(A13,[1]Лист1!$A$8:$I$2600,9,FALSE)</f>
        <v>35</v>
      </c>
      <c r="C13" s="32">
        <f>VLOOKUP(A13,[2]Лист2!$N$7:$T$89,2,FALSE)</f>
        <v>35</v>
      </c>
      <c r="D13" s="32">
        <f>VLOOKUP(A13,[2]Лист2!$N$7:$T$89,4,FALSE)</f>
        <v>25.5</v>
      </c>
      <c r="E13" s="32">
        <f>VLOOKUP(A13,[2]Лист2!$N$7:$T$89,5,FALSE)</f>
        <v>31.6</v>
      </c>
      <c r="F13" s="32">
        <f>VLOOKUP(A13,[2]Лист2!$N$7:$T$89,6,FALSE)</f>
        <v>49.3</v>
      </c>
      <c r="G13" s="32">
        <f>VLOOKUP(A13,[2]Лист2!$N$7:$T$89,7,FALSE)</f>
        <v>90.7</v>
      </c>
      <c r="H13" s="32">
        <f>VLOOKUP(A13,'[3]Таблица 1'!$A$8:$I$584,9,FALSE)</f>
        <v>39.799999999999997</v>
      </c>
      <c r="I13" s="32">
        <f>VLOOKUP(A13,[4]Лист2!$N$7:$T$89,3,FALSE)</f>
        <v>18.399999999999999</v>
      </c>
      <c r="J13" s="32">
        <f>VLOOKUP(A13,[4]Лист2!$N$7:$T$89,4,FALSE)</f>
        <v>84.9</v>
      </c>
      <c r="K13" s="32">
        <f>VLOOKUP(A13,[4]Лист2!$N$7:$T$89,5,FALSE)</f>
        <v>35.1</v>
      </c>
      <c r="L13" s="32">
        <f>VLOOKUP(A13,[4]Лист2!$N$7:$T$89,6,FALSE)</f>
        <v>56.7</v>
      </c>
      <c r="M13" s="32">
        <f>VLOOKUP(A13,[4]Лист2!$N$7:$T$89,7,FALSE)</f>
        <v>91.1</v>
      </c>
      <c r="N13" s="32">
        <f>VLOOKUP(A13,[5]Лист2!$N$7:$T$89,2,FALSE)</f>
        <v>43.957155658391848</v>
      </c>
      <c r="O13" s="32">
        <f>VLOOKUP(A13,[5]Лист2!$N$7:$T$92,3,FALSE)</f>
        <v>21.315907941225682</v>
      </c>
      <c r="P13" s="32">
        <f>VLOOKUP(A13,[5]Лист2!$N$7:$T$92,4,FALSE)</f>
        <v>15.921405505993109</v>
      </c>
      <c r="Q13" s="32">
        <f>VLOOKUP(A13,[5]Лист2!$N$7:$T$92,5,FALSE)</f>
        <v>38.672394473450687</v>
      </c>
      <c r="R13" s="32">
        <f>VLOOKUP(A13,[5]Лист2!$N$7:$T$92,6,FALSE)</f>
        <v>62.849097528996744</v>
      </c>
      <c r="S13" s="32">
        <f>VLOOKUP(A13,[5]Лист2!$N$7:$T$92,7,FALSE)</f>
        <v>89.492331860357353</v>
      </c>
      <c r="T13" s="32">
        <f>VLOOKUP(A13,[6]Лист2!$N$7:$T$85,2,FALSE)</f>
        <v>41</v>
      </c>
      <c r="U13" s="32">
        <f>VLOOKUP(A13,[6]Лист2!$N$7:$T$85,3,FALSE)</f>
        <v>21.1</v>
      </c>
      <c r="V13" s="32">
        <f>VLOOKUP(A13,[6]Лист2!$N$7:$T$85,4,FALSE)</f>
        <v>16.7</v>
      </c>
      <c r="W13" s="32">
        <f>VLOOKUP(A13,[6]Лист2!$N$7:$T$85,5,FALSE)</f>
        <v>39.700000000000003</v>
      </c>
      <c r="X13" s="32">
        <f>VLOOKUP(A13,[6]Лист2!$N$7:$T$85,6,FALSE)</f>
        <v>54.2</v>
      </c>
      <c r="Y13" s="32">
        <f>VLOOKUP(A13,[6]Лист2!$N$7:$T$85,7,FALSE)</f>
        <v>85.2</v>
      </c>
      <c r="Z13" s="80">
        <v>44.6</v>
      </c>
      <c r="AA13" s="80">
        <v>24.2</v>
      </c>
      <c r="AB13" s="80">
        <v>17.5</v>
      </c>
      <c r="AC13" s="80">
        <v>43.3</v>
      </c>
      <c r="AD13" s="80">
        <v>58.2</v>
      </c>
      <c r="AE13" s="80">
        <v>84.6</v>
      </c>
      <c r="AF13" s="96">
        <v>34.724540019797793</v>
      </c>
      <c r="AG13" s="96">
        <v>19.476429923596925</v>
      </c>
      <c r="AH13" s="96">
        <v>18.311527182494924</v>
      </c>
      <c r="AI13" s="96">
        <v>42.190989193503576</v>
      </c>
      <c r="AJ13" s="96">
        <v>40.670488608348656</v>
      </c>
      <c r="AK13" s="96">
        <v>38.293217760452606</v>
      </c>
      <c r="AL13" s="96">
        <v>39.655893040073607</v>
      </c>
      <c r="AM13" s="96">
        <v>22.340128616406322</v>
      </c>
      <c r="AN13" s="96">
        <v>19.112339273629598</v>
      </c>
      <c r="AO13" s="96">
        <v>42.358468467426526</v>
      </c>
      <c r="AP13" s="96">
        <v>46.942338203301375</v>
      </c>
      <c r="AQ13" s="96">
        <v>47.430162921730911</v>
      </c>
    </row>
    <row r="14" spans="1:43" customFormat="1" ht="31.5">
      <c r="A14" s="35" t="s">
        <v>73</v>
      </c>
      <c r="B14" s="32">
        <f>VLOOKUP(A14,[1]Лист1!$A$8:$I$2600,9,FALSE)</f>
        <v>88.5</v>
      </c>
      <c r="C14" s="32">
        <f>VLOOKUP(A14,[2]Лист2!$N$7:$T$89,2,FALSE)</f>
        <v>88.5</v>
      </c>
      <c r="D14" s="32">
        <f>VLOOKUP(A14,[2]Лист2!$N$7:$T$89,4,FALSE)</f>
        <v>30.1</v>
      </c>
      <c r="E14" s="32">
        <f>VLOOKUP(A14,[2]Лист2!$N$7:$T$89,5,FALSE)</f>
        <v>70.7</v>
      </c>
      <c r="F14" s="32">
        <f>VLOOKUP(A14,[2]Лист2!$N$7:$T$89,6,FALSE)</f>
        <v>95.1</v>
      </c>
      <c r="G14" s="32">
        <f>VLOOKUP(A14,[2]Лист2!$N$7:$T$89,7,FALSE)</f>
        <v>92.4</v>
      </c>
      <c r="H14" s="32">
        <f>VLOOKUP(A14,'[3]Таблица 1'!$A$8:$I$584,9,FALSE)</f>
        <v>91.3</v>
      </c>
      <c r="I14" s="32">
        <f>VLOOKUP(A14,[4]Лист2!$N$7:$T$89,3,FALSE)</f>
        <v>40.799999999999997</v>
      </c>
      <c r="J14" s="32">
        <f>VLOOKUP(A14,[4]Лист2!$N$7:$T$89,4,FALSE)</f>
        <v>33.4</v>
      </c>
      <c r="K14" s="32">
        <f>VLOOKUP(A14,[4]Лист2!$N$7:$T$89,5,FALSE)</f>
        <v>74.7</v>
      </c>
      <c r="L14" s="32">
        <f>VLOOKUP(A14,[4]Лист2!$N$7:$T$89,6,FALSE)</f>
        <v>97.4</v>
      </c>
      <c r="M14" s="32">
        <f>VLOOKUP(A14,[4]Лист2!$N$7:$T$89,7,FALSE)</f>
        <v>98</v>
      </c>
      <c r="N14" s="32">
        <f>VLOOKUP(A14,[5]Лист2!$N$7:$T$12,2,FALSE)</f>
        <v>92.850116808065906</v>
      </c>
      <c r="O14" s="32">
        <f>VLOOKUP(A14,[5]Лист2!$N$7:$T$92,3,FALSE)</f>
        <v>44.131147540983605</v>
      </c>
      <c r="P14" s="32">
        <f>VLOOKUP(A14,[5]Лист2!$N$7:$T$92,4,FALSE)</f>
        <v>36.621032980709401</v>
      </c>
      <c r="Q14" s="32">
        <f>VLOOKUP(A14,[5]Лист2!$N$7:$T$92,5,FALSE)</f>
        <v>78.087230688386754</v>
      </c>
      <c r="R14" s="32">
        <f>VLOOKUP(A14,[5]Лист2!$N$7:$T$92,6,FALSE)</f>
        <v>98.602875477215505</v>
      </c>
      <c r="S14" s="32">
        <f>VLOOKUP(A14,[5]Лист2!$N$7:$T$92,7,FALSE)</f>
        <v>100</v>
      </c>
      <c r="T14" s="32">
        <f>VLOOKUP(A14,[6]Лист2!$N$7:$T$85,2,FALSE)</f>
        <v>93.5</v>
      </c>
      <c r="U14" s="32">
        <f>VLOOKUP(A14,[6]Лист2!$N$7:$T$85,3,FALSE)</f>
        <v>47</v>
      </c>
      <c r="V14" s="32">
        <f>VLOOKUP(A14,[6]Лист2!$N$7:$T$85,4,FALSE)</f>
        <v>39.799999999999997</v>
      </c>
      <c r="W14" s="32">
        <f>VLOOKUP(A14,[6]Лист2!$N$7:$T$85,5,FALSE)</f>
        <v>81.099999999999994</v>
      </c>
      <c r="X14" s="32">
        <f>VLOOKUP(A14,[6]Лист2!$N$7:$T$85,6,FALSE)</f>
        <v>98.9</v>
      </c>
      <c r="Y14" s="32">
        <f>VLOOKUP(A14,[6]Лист2!$N$7:$T$85,7,FALSE)</f>
        <v>100</v>
      </c>
      <c r="Z14" s="80">
        <v>91.5</v>
      </c>
      <c r="AA14" s="80">
        <v>49.8</v>
      </c>
      <c r="AB14" s="80">
        <v>43</v>
      </c>
      <c r="AC14" s="80">
        <v>84.1</v>
      </c>
      <c r="AD14" s="80">
        <v>98.3</v>
      </c>
      <c r="AE14" s="80">
        <v>83.3</v>
      </c>
      <c r="AF14" s="96">
        <v>81.555601760404755</v>
      </c>
      <c r="AG14" s="96">
        <v>47.920173118538109</v>
      </c>
      <c r="AH14" s="96">
        <v>53.7647790914748</v>
      </c>
      <c r="AI14" s="96">
        <v>83.447188649500788</v>
      </c>
      <c r="AJ14" s="96">
        <v>99.00445446251274</v>
      </c>
      <c r="AK14" s="96">
        <v>45.829278465174475</v>
      </c>
      <c r="AL14" s="96">
        <v>75.885501232786098</v>
      </c>
      <c r="AM14" s="96">
        <v>51.069968742486175</v>
      </c>
      <c r="AN14" s="96">
        <v>50.528935905413817</v>
      </c>
      <c r="AO14" s="96">
        <v>87.388334209143451</v>
      </c>
      <c r="AP14" s="96">
        <v>99.383845450142601</v>
      </c>
      <c r="AQ14" s="96">
        <v>41.875644108553765</v>
      </c>
    </row>
    <row r="15" spans="1:43" customFormat="1" ht="31.5">
      <c r="A15" s="35" t="s">
        <v>74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80"/>
      <c r="AA15" s="80"/>
      <c r="AB15" s="80"/>
      <c r="AC15" s="80"/>
      <c r="AD15" s="80"/>
      <c r="AE15" s="80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</row>
    <row r="16" spans="1:43" customFormat="1" ht="31.5">
      <c r="A16" s="35" t="s">
        <v>75</v>
      </c>
      <c r="B16" s="32">
        <f>VLOOKUP(A16,[1]Лист1!$A$8:$I$2600,9,FALSE)</f>
        <v>46</v>
      </c>
      <c r="C16" s="32">
        <v>21.3</v>
      </c>
      <c r="D16" s="32">
        <f>VLOOKUP(A16,[2]Лист2!$N$7:$T$89,4,FALSE)</f>
        <v>17.8</v>
      </c>
      <c r="E16" s="32">
        <f>VLOOKUP(A16,[2]Лист2!$N$7:$T$89,5,FALSE)</f>
        <v>38.200000000000003</v>
      </c>
      <c r="F16" s="32">
        <f>VLOOKUP(A16,[2]Лист2!$N$7:$T$89,6,FALSE)</f>
        <v>56.1</v>
      </c>
      <c r="G16" s="32">
        <f>VLOOKUP(A16,[2]Лист2!$N$7:$T$89,7,FALSE)</f>
        <v>61.3</v>
      </c>
      <c r="H16" s="32">
        <f>VLOOKUP(A16,'[3]Таблица 1'!$A$8:$I$584,9,FALSE)</f>
        <v>48.6</v>
      </c>
      <c r="I16" s="32">
        <f>VLOOKUP(A16,[4]Лист2!$N$7:$T$89,3,FALSE)</f>
        <v>24.2</v>
      </c>
      <c r="J16" s="32">
        <f>VLOOKUP(A16,[4]Лист2!$N$7:$T$89,4,FALSE)</f>
        <v>21.2</v>
      </c>
      <c r="K16" s="32">
        <f>VLOOKUP(A16,[4]Лист2!$N$7:$T$89,5,FALSE)</f>
        <v>39.700000000000003</v>
      </c>
      <c r="L16" s="32">
        <f>VLOOKUP(A16,[4]Лист2!$N$7:$T$89,6,FALSE)</f>
        <v>58.1</v>
      </c>
      <c r="M16" s="32">
        <f>VLOOKUP(A16,[4]Лист2!$N$7:$T$89,7,FALSE)</f>
        <v>58.4</v>
      </c>
      <c r="N16" s="32">
        <f>VLOOKUP(A16,[5]Лист2!$N$7:$T$89,2,FALSE)</f>
        <v>47.197980578536033</v>
      </c>
      <c r="O16" s="32">
        <f>VLOOKUP(A16,[5]Лист2!$N$7:$T$92,3,FALSE)</f>
        <v>25.453323191865419</v>
      </c>
      <c r="P16" s="32">
        <f>VLOOKUP(A16,[5]Лист2!$N$7:$T$92,4,FALSE)</f>
        <v>30.188517198436887</v>
      </c>
      <c r="Q16" s="32">
        <f>VLOOKUP(A16,[5]Лист2!$N$7:$T$92,5,FALSE)</f>
        <v>41.496884806316963</v>
      </c>
      <c r="R16" s="32">
        <v>58.6</v>
      </c>
      <c r="S16" s="32">
        <f>VLOOKUP(A16,[5]Лист2!$N$7:$T$92,7,FALSE)</f>
        <v>62.011803492465802</v>
      </c>
      <c r="T16" s="32">
        <v>49.5</v>
      </c>
      <c r="U16" s="32">
        <v>26</v>
      </c>
      <c r="V16" s="32">
        <f>VLOOKUP(A16,[6]Лист2!$N$7:$T$85,4,FALSE)</f>
        <v>7.1</v>
      </c>
      <c r="W16" s="32">
        <v>36.799999999999997</v>
      </c>
      <c r="X16" s="32">
        <v>62.1</v>
      </c>
      <c r="Y16" s="32">
        <v>53.8</v>
      </c>
      <c r="Z16" s="80">
        <v>48</v>
      </c>
      <c r="AA16" s="80">
        <v>26.5</v>
      </c>
      <c r="AB16" s="80">
        <v>9</v>
      </c>
      <c r="AC16" s="80">
        <v>28.9</v>
      </c>
      <c r="AD16" s="80">
        <v>58</v>
      </c>
      <c r="AE16" s="80">
        <v>48</v>
      </c>
      <c r="AF16" s="96">
        <v>40.835043936905095</v>
      </c>
      <c r="AG16" s="96">
        <v>21.72102682480973</v>
      </c>
      <c r="AH16" s="96">
        <v>6.0775734535966937</v>
      </c>
      <c r="AI16" s="96">
        <v>21.677089401202892</v>
      </c>
      <c r="AJ16" s="96">
        <v>50.251624810458537</v>
      </c>
      <c r="AK16" s="96">
        <v>46.626173309373328</v>
      </c>
      <c r="AL16" s="96">
        <v>35.415266144737416</v>
      </c>
      <c r="AM16" s="96">
        <v>17.809652072230755</v>
      </c>
      <c r="AN16" s="96">
        <v>7.3554849090054217</v>
      </c>
      <c r="AO16" s="96">
        <v>18.512331371290379</v>
      </c>
      <c r="AP16" s="96">
        <v>45.999591667929046</v>
      </c>
      <c r="AQ16" s="96">
        <v>44.178148850665607</v>
      </c>
    </row>
    <row r="17" spans="1:43" customFormat="1">
      <c r="A17" s="35" t="s">
        <v>76</v>
      </c>
      <c r="B17" s="32">
        <f>VLOOKUP(A17,[1]Лист1!$A$8:$I$2600,9,FALSE)</f>
        <v>41.6</v>
      </c>
      <c r="C17" s="32">
        <v>18.7</v>
      </c>
      <c r="D17" s="32">
        <f>VLOOKUP(A17,[2]Лист2!$N$7:$T$89,4,FALSE)</f>
        <v>17.2</v>
      </c>
      <c r="E17" s="32">
        <f>VLOOKUP(A17,[2]Лист2!$N$7:$T$89,5,FALSE)</f>
        <v>32.700000000000003</v>
      </c>
      <c r="F17" s="32">
        <f>VLOOKUP(A17,[2]Лист2!$N$7:$T$89,6,FALSE)</f>
        <v>54.3</v>
      </c>
      <c r="G17" s="32">
        <f>VLOOKUP(A17,[2]Лист2!$N$7:$T$89,7,FALSE)</f>
        <v>58.7</v>
      </c>
      <c r="H17" s="32">
        <f>VLOOKUP(A17,'[3]Таблица 1'!$A$8:$I$584,9,FALSE)</f>
        <v>44.4</v>
      </c>
      <c r="I17" s="32">
        <f>VLOOKUP(A17,[4]Лист2!$N$7:$T$89,3,FALSE)</f>
        <v>22.2</v>
      </c>
      <c r="J17" s="32">
        <f>VLOOKUP(A17,[4]Лист2!$N$7:$T$89,4,FALSE)</f>
        <v>10.1</v>
      </c>
      <c r="K17" s="32">
        <f>VLOOKUP(A17,[4]Лист2!$N$7:$T$89,5,FALSE)</f>
        <v>34.799999999999997</v>
      </c>
      <c r="L17" s="32">
        <f>VLOOKUP(A17,[4]Лист2!$N$7:$T$89,6,FALSE)</f>
        <v>54.6</v>
      </c>
      <c r="M17" s="32">
        <f>VLOOKUP(A17,[4]Лист2!$N$7:$T$89,7,FALSE)</f>
        <v>55.5</v>
      </c>
      <c r="N17" s="32">
        <f>VLOOKUP(A17,[5]Лист2!$N$7:$T$89,2,FALSE)</f>
        <v>45.845972067022444</v>
      </c>
      <c r="O17" s="32">
        <f>VLOOKUP(A17,[5]Лист2!$N$7:$T$92,3,FALSE)</f>
        <v>24.460868903045004</v>
      </c>
      <c r="P17" s="32">
        <f>VLOOKUP(A17,[5]Лист2!$N$7:$T$92,4,FALSE)</f>
        <v>16.916038085816737</v>
      </c>
      <c r="Q17" s="32">
        <f>VLOOKUP(A17,[5]Лист2!$N$7:$T$92,5,FALSE)</f>
        <v>36.632728074445318</v>
      </c>
      <c r="R17" s="32">
        <f>VLOOKUP(A17,[5]Лист2!$N$7:$T$92,6,FALSE)</f>
        <v>54.968864777544759</v>
      </c>
      <c r="S17" s="32">
        <f>VLOOKUP(A17,[5]Лист2!$N$7:$T$92,7,FALSE)</f>
        <v>62.903007934177623</v>
      </c>
      <c r="T17" s="32">
        <f>VLOOKUP(A17,[6]Лист2!$N$7:$T$85,2,FALSE)</f>
        <v>43.8</v>
      </c>
      <c r="U17" s="32">
        <f>VLOOKUP(A17,[6]Лист2!$N$7:$T$85,3,FALSE)</f>
        <v>23.2</v>
      </c>
      <c r="V17" s="32">
        <f>VLOOKUP(A17,[6]Лист2!$N$7:$T$85,4,FALSE)</f>
        <v>18.600000000000001</v>
      </c>
      <c r="W17" s="32">
        <f>VLOOKUP(A17,[6]Лист2!$N$7:$T$85,5,FALSE)</f>
        <v>23.3</v>
      </c>
      <c r="X17" s="32">
        <f>VLOOKUP(A17,[6]Лист2!$N$7:$T$85,6,FALSE)</f>
        <v>53.1</v>
      </c>
      <c r="Y17" s="32">
        <f>VLOOKUP(A17,[6]Лист2!$N$7:$T$85,7,FALSE)</f>
        <v>41.7</v>
      </c>
      <c r="Z17" s="80">
        <v>41.3</v>
      </c>
      <c r="AA17" s="80">
        <v>23.3</v>
      </c>
      <c r="AB17" s="80">
        <v>13.2</v>
      </c>
      <c r="AC17" s="80">
        <v>22.5</v>
      </c>
      <c r="AD17" s="80">
        <v>49.3</v>
      </c>
      <c r="AE17" s="80">
        <v>42</v>
      </c>
      <c r="AF17" s="96">
        <v>34.693734262873669</v>
      </c>
      <c r="AG17" s="96">
        <v>17.18104598514531</v>
      </c>
      <c r="AH17" s="96">
        <v>9.921875</v>
      </c>
      <c r="AI17" s="96">
        <v>15.485333671552704</v>
      </c>
      <c r="AJ17" s="96">
        <v>43.922132394559739</v>
      </c>
      <c r="AK17" s="96">
        <v>43.42098949320814</v>
      </c>
      <c r="AL17" s="96">
        <v>30.398240459509672</v>
      </c>
      <c r="AM17" s="96">
        <v>14.760883131516039</v>
      </c>
      <c r="AN17" s="96">
        <v>24.512951073721496</v>
      </c>
      <c r="AO17" s="96">
        <v>15.611600715689336</v>
      </c>
      <c r="AP17" s="96">
        <v>41.241767705911371</v>
      </c>
      <c r="AQ17" s="96">
        <v>43.83822777122348</v>
      </c>
    </row>
    <row r="18" spans="1:43" customFormat="1">
      <c r="A18" s="35" t="s">
        <v>77</v>
      </c>
      <c r="B18" s="32">
        <f>VLOOKUP(A18,[1]Лист1!$A$8:$I$2600,9,FALSE)</f>
        <v>42</v>
      </c>
      <c r="C18" s="32">
        <v>14.9</v>
      </c>
      <c r="D18" s="32">
        <f>VLOOKUP(A18,[2]Лист2!$N$7:$T$89,4,FALSE)</f>
        <v>0</v>
      </c>
      <c r="E18" s="32">
        <f>VLOOKUP(A18,[2]Лист2!$N$7:$T$89,5,FALSE)</f>
        <v>54.6</v>
      </c>
      <c r="F18" s="32">
        <f>VLOOKUP(A18,[2]Лист2!$N$7:$T$89,6,FALSE)</f>
        <v>42.8</v>
      </c>
      <c r="G18" s="32">
        <f>VLOOKUP(A18,[2]Лист2!$N$7:$T$89,7,FALSE)</f>
        <v>66.599999999999994</v>
      </c>
      <c r="H18" s="32">
        <f>VLOOKUP(A18,'[3]Таблица 1'!$A$8:$I$584,9,FALSE)</f>
        <v>47.7</v>
      </c>
      <c r="I18" s="32">
        <f>VLOOKUP(A18,[4]Лист2!$N$7:$T$89,3,FALSE)</f>
        <v>16.7</v>
      </c>
      <c r="J18" s="32">
        <f>VLOOKUP(A18,[4]Лист2!$N$7:$T$89,4,FALSE)</f>
        <v>0</v>
      </c>
      <c r="K18" s="32">
        <f>VLOOKUP(A18,[4]Лист2!$N$7:$T$89,5,FALSE)</f>
        <v>27.1</v>
      </c>
      <c r="L18" s="32">
        <f>VLOOKUP(A18,[4]Лист2!$N$7:$T$89,6,FALSE)</f>
        <v>52.9</v>
      </c>
      <c r="M18" s="32">
        <f>VLOOKUP(A18,[4]Лист2!$N$7:$T$89,7,FALSE)</f>
        <v>69.400000000000006</v>
      </c>
      <c r="N18" s="32">
        <f>VLOOKUP(A18,[5]Лист2!$N$7:$T$89,2,FALSE)</f>
        <v>53.530191762959298</v>
      </c>
      <c r="O18" s="32">
        <f>VLOOKUP(A18,[5]Лист2!$N$7:$T$92,3,FALSE)</f>
        <v>18.331296522608596</v>
      </c>
      <c r="P18" s="32">
        <f>VLOOKUP(A18,[5]Лист2!$N$7:$T$92,4,FALSE)</f>
        <v>0</v>
      </c>
      <c r="Q18" s="32">
        <f>VLOOKUP(A18,[5]Лист2!$N$7:$T$92,5,FALSE)</f>
        <v>35.216814526158693</v>
      </c>
      <c r="R18" s="32">
        <f>VLOOKUP(A18,[5]Лист2!$N$7:$T$92,6,FALSE)</f>
        <v>59.222506983039139</v>
      </c>
      <c r="S18" s="32">
        <f>VLOOKUP(A18,[5]Лист2!$N$7:$T$92,7,FALSE)</f>
        <v>61.27224199288257</v>
      </c>
      <c r="T18" s="32">
        <f>VLOOKUP(A18,[6]Лист2!$N$7:$T$85,2,FALSE)</f>
        <v>54.6</v>
      </c>
      <c r="U18" s="32">
        <f>VLOOKUP(A18,[6]Лист2!$N$7:$T$85,3,FALSE)</f>
        <v>21.9</v>
      </c>
      <c r="V18" s="32">
        <f>VLOOKUP(A18,[6]Лист2!$N$7:$T$85,4,FALSE)</f>
        <v>35</v>
      </c>
      <c r="W18" s="32">
        <f>VLOOKUP(A18,[6]Лист2!$N$7:$T$85,5,FALSE)</f>
        <v>43</v>
      </c>
      <c r="X18" s="32">
        <f>VLOOKUP(A18,[6]Лист2!$N$7:$T$85,6,FALSE)</f>
        <v>58.2</v>
      </c>
      <c r="Y18" s="32">
        <f>VLOOKUP(A18,[6]Лист2!$N$7:$T$85,7,FALSE)</f>
        <v>69</v>
      </c>
      <c r="Z18" s="80">
        <v>49</v>
      </c>
      <c r="AA18" s="80">
        <v>24.2</v>
      </c>
      <c r="AB18" s="80">
        <v>38.200000000000003</v>
      </c>
      <c r="AC18" s="80">
        <v>45.1</v>
      </c>
      <c r="AD18" s="80">
        <v>50.2</v>
      </c>
      <c r="AE18" s="80">
        <v>76.2</v>
      </c>
      <c r="AF18" s="96">
        <v>38.114493399353805</v>
      </c>
      <c r="AG18" s="96">
        <v>19.611897566406871</v>
      </c>
      <c r="AH18" s="96">
        <v>41.470588235294116</v>
      </c>
      <c r="AI18" s="96">
        <v>36.825220065754586</v>
      </c>
      <c r="AJ18" s="96">
        <v>38.951784714496576</v>
      </c>
      <c r="AK18" s="96">
        <v>69.731225296442688</v>
      </c>
      <c r="AL18" s="96">
        <v>45.765381268805811</v>
      </c>
      <c r="AM18" s="96">
        <v>23.0475584539526</v>
      </c>
      <c r="AN18" s="96">
        <v>44.705882352941174</v>
      </c>
      <c r="AO18" s="96">
        <v>41.820447555414148</v>
      </c>
      <c r="AP18" s="96">
        <v>46.928789413970307</v>
      </c>
      <c r="AQ18" s="96">
        <v>83.66669301921101</v>
      </c>
    </row>
    <row r="19" spans="1:43" customFormat="1">
      <c r="A19" s="35" t="s">
        <v>78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80"/>
      <c r="AA19" s="80"/>
      <c r="AB19" s="80"/>
      <c r="AC19" s="80"/>
      <c r="AD19" s="80"/>
      <c r="AE19" s="80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</row>
    <row r="20" spans="1:43" customFormat="1" ht="31.5">
      <c r="A20" s="35" t="s">
        <v>79</v>
      </c>
      <c r="B20" s="32">
        <f>VLOOKUP(A20,[1]Лист1!$A$8:$I$2600,9,FALSE)</f>
        <v>28.4</v>
      </c>
      <c r="C20" s="32">
        <v>47.6</v>
      </c>
      <c r="D20" s="32"/>
      <c r="E20" s="32">
        <f>VLOOKUP(A20,[2]Лист2!$N$7:$T$89,5,FALSE)</f>
        <v>36.6</v>
      </c>
      <c r="F20" s="32">
        <f>VLOOKUP(A20,[2]Лист2!$N$7:$T$89,6,FALSE)</f>
        <v>25.3</v>
      </c>
      <c r="G20" s="32">
        <f>VLOOKUP(A20,[2]Лист2!$N$7:$T$89,7,FALSE)</f>
        <v>69.900000000000006</v>
      </c>
      <c r="H20" s="32">
        <f>VLOOKUP(A20,'[3]Таблица 1'!$A$8:$I$584,9,FALSE)</f>
        <v>33</v>
      </c>
      <c r="I20" s="32">
        <f>VLOOKUP(A20,[4]Лист2!$N$7:$T$89,3,FALSE)</f>
        <v>50.8</v>
      </c>
      <c r="J20" s="32"/>
      <c r="K20" s="32">
        <f>VLOOKUP(A20,[4]Лист2!$N$7:$T$89,5,FALSE)</f>
        <v>45.1</v>
      </c>
      <c r="L20" s="32">
        <f>VLOOKUP(A20,[4]Лист2!$N$7:$T$89,6,FALSE)</f>
        <v>30.1</v>
      </c>
      <c r="M20" s="32">
        <f>VLOOKUP(A20,[4]Лист2!$N$7:$T$89,7,FALSE)</f>
        <v>76.5</v>
      </c>
      <c r="N20" s="32">
        <f>VLOOKUP(A20,[5]Лист2!$N$7:$T$89,2,FALSE)</f>
        <v>38.156991014930078</v>
      </c>
      <c r="O20" s="32">
        <f>VLOOKUP(A20,[5]Лист2!$N$7:$T$92,3,FALSE)</f>
        <v>49.634644687629873</v>
      </c>
      <c r="P20" s="32"/>
      <c r="Q20" s="32">
        <f>VLOOKUP(A20,[5]Лист2!$N$7:$T$92,5,FALSE)</f>
        <v>41.079312644919483</v>
      </c>
      <c r="R20" s="32">
        <f>VLOOKUP(A20,[5]Лист2!$N$7:$T$92,6,FALSE)</f>
        <v>36.378509174386821</v>
      </c>
      <c r="S20" s="32">
        <f>VLOOKUP(A20,[5]Лист2!$N$7:$T$92,7,FALSE)</f>
        <v>76.075299486594417</v>
      </c>
      <c r="T20" s="32">
        <f>VLOOKUP(A20,[6]Лист2!$N$7:$T$85,2,FALSE)</f>
        <v>40.6</v>
      </c>
      <c r="U20" s="32">
        <f>VLOOKUP(A20,[6]Лист2!$N$7:$T$85,3,FALSE)</f>
        <v>43.2</v>
      </c>
      <c r="V20" s="32"/>
      <c r="W20" s="32">
        <f>VLOOKUP(A20,[6]Лист2!$N$7:$T$85,5,FALSE)</f>
        <v>42.3</v>
      </c>
      <c r="X20" s="32">
        <f>VLOOKUP(A20,[6]Лист2!$N$7:$T$85,6,FALSE)</f>
        <v>39.700000000000003</v>
      </c>
      <c r="Y20" s="32">
        <f>VLOOKUP(A20,[6]Лист2!$N$7:$T$85,7,FALSE)</f>
        <v>82.1</v>
      </c>
      <c r="Z20" s="80">
        <v>42.1</v>
      </c>
      <c r="AA20" s="80">
        <v>45.9</v>
      </c>
      <c r="AB20" s="80"/>
      <c r="AC20" s="80">
        <v>40.700000000000003</v>
      </c>
      <c r="AD20" s="80">
        <v>41.4</v>
      </c>
      <c r="AE20" s="80">
        <v>88.1</v>
      </c>
      <c r="AF20" s="96">
        <v>45.592055211390068</v>
      </c>
      <c r="AG20" s="96">
        <v>13.548770046747251</v>
      </c>
      <c r="AH20" s="96">
        <v>13.803088803088803</v>
      </c>
      <c r="AI20" s="96">
        <v>47.736131000560363</v>
      </c>
      <c r="AJ20" s="96">
        <v>58.313803016614379</v>
      </c>
      <c r="AK20" s="96">
        <v>44</v>
      </c>
      <c r="AL20" s="96">
        <v>48.996136029704232</v>
      </c>
      <c r="AM20" s="96">
        <v>13.136066547831254</v>
      </c>
      <c r="AN20" s="96">
        <v>17.10907335907336</v>
      </c>
      <c r="AO20" s="96">
        <v>66.410779334051611</v>
      </c>
      <c r="AP20" s="96">
        <v>59.770593129680258</v>
      </c>
      <c r="AQ20" s="96">
        <v>77.281124678952821</v>
      </c>
    </row>
    <row r="21" spans="1:43" customFormat="1">
      <c r="A21" s="35" t="s">
        <v>80</v>
      </c>
      <c r="B21" s="32">
        <f>VLOOKUP(A21,[1]Лист1!$A$8:$I$2600,9,FALSE)</f>
        <v>18.2</v>
      </c>
      <c r="C21" s="32">
        <v>81.8</v>
      </c>
      <c r="D21" s="32"/>
      <c r="E21" s="32">
        <f>VLOOKUP(A21,[2]Лист2!$N$7:$T$89,5,FALSE)</f>
        <v>33.4</v>
      </c>
      <c r="F21" s="32">
        <f>VLOOKUP(A21,[2]Лист2!$N$7:$T$89,6,FALSE)</f>
        <v>56.4</v>
      </c>
      <c r="G21" s="32"/>
      <c r="H21" s="32">
        <f>VLOOKUP(A21,'[3]Таблица 1'!$A$8:$I$584,9,FALSE)</f>
        <v>18.399999999999999</v>
      </c>
      <c r="I21" s="32">
        <f>VLOOKUP(A21,[4]Лист2!$N$7:$T$89,3,FALSE)</f>
        <v>6.6</v>
      </c>
      <c r="J21" s="32"/>
      <c r="K21" s="32">
        <f>VLOOKUP(A21,[4]Лист2!$N$7:$T$89,5,FALSE)</f>
        <v>27.5</v>
      </c>
      <c r="L21" s="32">
        <f>VLOOKUP(A21,[4]Лист2!$N$7:$T$89,6,FALSE)</f>
        <v>35.4</v>
      </c>
      <c r="M21" s="32"/>
      <c r="N21" s="32">
        <f>VLOOKUP(A21,[5]Лист2!$N$7:$T$89,2,FALSE)</f>
        <v>27.034733022291341</v>
      </c>
      <c r="O21" s="32">
        <f>VLOOKUP(A21,[5]Лист2!$N$7:$T$92,3,FALSE)</f>
        <v>8.006106485780391</v>
      </c>
      <c r="P21" s="32"/>
      <c r="Q21" s="32">
        <f>VLOOKUP(A21,[5]Лист2!$N$7:$T$92,5,FALSE)</f>
        <v>35.5519914461374</v>
      </c>
      <c r="R21" s="32">
        <f>VLOOKUP(A21,[5]Лист2!$N$7:$T$92,6,FALSE)</f>
        <v>54.005434273400169</v>
      </c>
      <c r="S21" s="32">
        <f>VLOOKUP(A21,[5]Лист2!$N$7:$T$92,7,FALSE)</f>
        <v>40.523560209424083</v>
      </c>
      <c r="T21" s="32">
        <f>VLOOKUP(A21,[6]Лист2!$N$7:$T$85,2,FALSE)</f>
        <v>36.799999999999997</v>
      </c>
      <c r="U21" s="32">
        <f>VLOOKUP(A21,[6]Лист2!$N$7:$T$85,3,FALSE)</f>
        <v>9.4</v>
      </c>
      <c r="V21" s="32"/>
      <c r="W21" s="32">
        <f>VLOOKUP(A21,[6]Лист2!$N$7:$T$85,5,FALSE)</f>
        <v>52.3</v>
      </c>
      <c r="X21" s="32">
        <f>VLOOKUP(A21,[6]Лист2!$N$7:$T$85,6,FALSE)</f>
        <v>74.599999999999994</v>
      </c>
      <c r="Y21" s="32">
        <f>VLOOKUP(A21,[6]Лист2!$N$7:$T$85,7,FALSE)</f>
        <v>73</v>
      </c>
      <c r="Z21" s="80">
        <v>43.3</v>
      </c>
      <c r="AA21" s="80">
        <v>10.8</v>
      </c>
      <c r="AB21" s="80"/>
      <c r="AC21" s="80">
        <v>69.099999999999994</v>
      </c>
      <c r="AD21" s="80">
        <v>86.6</v>
      </c>
      <c r="AE21" s="80">
        <v>2.7</v>
      </c>
      <c r="AF21" s="96">
        <v>27.024410280483512</v>
      </c>
      <c r="AG21" s="96">
        <v>13.800738007380074</v>
      </c>
      <c r="AH21" s="96"/>
      <c r="AI21" s="96">
        <v>79.396248534583819</v>
      </c>
      <c r="AJ21" s="96">
        <v>37.757969303423849</v>
      </c>
      <c r="AK21" s="96">
        <v>14.384920634920634</v>
      </c>
      <c r="AL21" s="96">
        <v>37.508379972430831</v>
      </c>
      <c r="AM21" s="96">
        <v>13.693951746171642</v>
      </c>
      <c r="AN21" s="96"/>
      <c r="AO21" s="96">
        <v>13.693951746171642</v>
      </c>
      <c r="AP21" s="96">
        <v>13.693951746171642</v>
      </c>
      <c r="AQ21" s="96">
        <v>14.384920634920634</v>
      </c>
    </row>
    <row r="22" spans="1:43" customFormat="1" ht="31.5">
      <c r="A22" s="35" t="s">
        <v>81</v>
      </c>
      <c r="B22" s="32">
        <f>VLOOKUP(A22,[1]Лист1!$A$8:$I$2600,9,FALSE)</f>
        <v>43.8</v>
      </c>
      <c r="C22" s="32">
        <v>30.2</v>
      </c>
      <c r="D22" s="32">
        <f>VLOOKUP(A22,[2]Лист2!$N$7:$T$89,4,FALSE)</f>
        <v>36.200000000000003</v>
      </c>
      <c r="E22" s="32">
        <f>VLOOKUP(A22,[2]Лист2!$N$7:$T$89,5,FALSE)</f>
        <v>57.6</v>
      </c>
      <c r="F22" s="32">
        <f>VLOOKUP(A22,[2]Лист2!$N$7:$T$89,6,FALSE)</f>
        <v>78.599999999999994</v>
      </c>
      <c r="G22" s="32">
        <f>VLOOKUP(A22,[2]Лист2!$N$7:$T$89,7,FALSE)</f>
        <v>86</v>
      </c>
      <c r="H22" s="32">
        <f>VLOOKUP(A22,'[3]Таблица 1'!$A$8:$I$584,9,FALSE)</f>
        <v>45.2</v>
      </c>
      <c r="I22" s="32">
        <f>VLOOKUP(A22,[4]Лист2!$N$7:$T$89,3,FALSE)</f>
        <v>33.4</v>
      </c>
      <c r="J22" s="32">
        <f>VLOOKUP(A22,[4]Лист2!$N$7:$T$89,4,FALSE)</f>
        <v>100</v>
      </c>
      <c r="K22" s="32">
        <f>VLOOKUP(A22,[4]Лист2!$N$7:$T$89,5,FALSE)</f>
        <v>63.1</v>
      </c>
      <c r="L22" s="32">
        <f>VLOOKUP(A22,[4]Лист2!$N$7:$T$89,6,FALSE)</f>
        <v>70.400000000000006</v>
      </c>
      <c r="M22" s="32">
        <f>VLOOKUP(A22,[4]Лист2!$N$7:$T$89,7,FALSE)</f>
        <v>92</v>
      </c>
      <c r="N22" s="32">
        <f>VLOOKUP(A22,[5]Лист2!$N$7:$T$89,2,FALSE)</f>
        <v>47.779503053288558</v>
      </c>
      <c r="O22" s="32">
        <f>VLOOKUP(A22,[5]Лист2!$N$7:$T$92,3,FALSE)</f>
        <v>36.457851415508621</v>
      </c>
      <c r="P22" s="32">
        <f>VLOOKUP(A22,[5]Лист2!$N$7:$T$92,4,FALSE)</f>
        <v>100</v>
      </c>
      <c r="Q22" s="32">
        <f>VLOOKUP(A22,[5]Лист2!$N$7:$T$92,5,FALSE)</f>
        <v>68.696509009009006</v>
      </c>
      <c r="R22" s="32">
        <f>VLOOKUP(A22,[5]Лист2!$N$7:$T$92,6,FALSE)</f>
        <v>71.267439028633049</v>
      </c>
      <c r="S22" s="32">
        <f>VLOOKUP(A22,[5]Лист2!$N$7:$T$92,7,FALSE)</f>
        <v>92.216912123280991</v>
      </c>
      <c r="T22" s="32">
        <f>VLOOKUP(A22,[6]Лист2!$N$7:$T$85,2,FALSE)</f>
        <v>50.7</v>
      </c>
      <c r="U22" s="32">
        <f>VLOOKUP(A22,[6]Лист2!$N$7:$T$85,3,FALSE)</f>
        <v>39.6</v>
      </c>
      <c r="V22" s="32">
        <f>VLOOKUP(A22,[6]Лист2!$N$7:$T$85,4,FALSE)</f>
        <v>100</v>
      </c>
      <c r="W22" s="32">
        <f>VLOOKUP(A22,[6]Лист2!$N$7:$T$85,5,FALSE)</f>
        <v>73.599999999999994</v>
      </c>
      <c r="X22" s="32">
        <f>VLOOKUP(A22,[6]Лист2!$N$7:$T$85,6,FALSE)</f>
        <v>72.400000000000006</v>
      </c>
      <c r="Y22" s="32">
        <f>VLOOKUP(A22,[6]Лист2!$N$7:$T$85,7,FALSE)</f>
        <v>95.4</v>
      </c>
      <c r="Z22" s="80">
        <v>47</v>
      </c>
      <c r="AA22" s="80">
        <v>43.1</v>
      </c>
      <c r="AB22" s="80">
        <v>100</v>
      </c>
      <c r="AC22" s="80">
        <v>23.8</v>
      </c>
      <c r="AD22" s="80">
        <v>67.3</v>
      </c>
      <c r="AE22" s="80">
        <v>98.5</v>
      </c>
      <c r="AF22" s="96">
        <v>45.676309844786125</v>
      </c>
      <c r="AG22" s="96">
        <v>45.376918242417347</v>
      </c>
      <c r="AH22" s="96">
        <v>56.70498084291188</v>
      </c>
      <c r="AI22" s="96">
        <v>27.995731713178817</v>
      </c>
      <c r="AJ22" s="96">
        <v>55.376331276357483</v>
      </c>
      <c r="AK22" s="96">
        <v>78.528275725463004</v>
      </c>
      <c r="AL22" s="96">
        <v>42.48219560927177</v>
      </c>
      <c r="AM22" s="96">
        <v>45.396710939498966</v>
      </c>
      <c r="AN22" s="96">
        <v>60.025542784163477</v>
      </c>
      <c r="AO22" s="96">
        <v>33.550040154499214</v>
      </c>
      <c r="AP22" s="96">
        <v>40.338294385704984</v>
      </c>
      <c r="AQ22" s="96">
        <v>60.67627253638404</v>
      </c>
    </row>
    <row r="23" spans="1:43" customFormat="1" ht="78.75">
      <c r="A23" s="35" t="s">
        <v>82</v>
      </c>
      <c r="B23" s="32">
        <f>VLOOKUP(A23,[1]Лист1!$A$8:$I$2600,9,FALSE)</f>
        <v>54.2</v>
      </c>
      <c r="C23" s="32">
        <v>56.4</v>
      </c>
      <c r="D23" s="32"/>
      <c r="E23" s="32">
        <f>VLOOKUP(A23,[2]Лист2!$N$7:$T$89,5,FALSE)</f>
        <v>83</v>
      </c>
      <c r="F23" s="32">
        <f>VLOOKUP(A23,[2]Лист2!$N$7:$T$89,6,FALSE)</f>
        <v>47.1</v>
      </c>
      <c r="G23" s="32">
        <f>VLOOKUP(A23,[2]Лист2!$N$7:$T$89,7,FALSE)</f>
        <v>96.8</v>
      </c>
      <c r="H23" s="32">
        <f>VLOOKUP(A23,'[3]Таблица 1'!$A$8:$I$584,9,FALSE)</f>
        <v>59.2</v>
      </c>
      <c r="I23" s="32">
        <f>VLOOKUP(A23,[4]Лист2!$N$7:$T$89,3,FALSE)</f>
        <v>58.5</v>
      </c>
      <c r="J23" s="32"/>
      <c r="K23" s="32">
        <f>VLOOKUP(A23,[4]Лист2!$N$7:$T$89,5,FALSE)</f>
        <v>85.7</v>
      </c>
      <c r="L23" s="32">
        <f>VLOOKUP(A23,[4]Лист2!$N$7:$T$89,6,FALSE)</f>
        <v>54.7</v>
      </c>
      <c r="M23" s="32">
        <f>VLOOKUP(A23,[4]Лист2!$N$7:$T$89,7,FALSE)</f>
        <v>99.4</v>
      </c>
      <c r="N23" s="32">
        <f>VLOOKUP(A23,[5]Лист2!$N$7:$T$89,2,FALSE)</f>
        <v>63.736541429383685</v>
      </c>
      <c r="O23" s="32">
        <f>VLOOKUP(A23,[5]Лист2!$N$7:$T$92,3,FALSE)</f>
        <v>60.503276924581826</v>
      </c>
      <c r="P23" s="32"/>
      <c r="Q23" s="32">
        <f>VLOOKUP(A23,[5]Лист2!$N$7:$T$92,5,FALSE)</f>
        <v>87.367331089826564</v>
      </c>
      <c r="R23" s="32">
        <f>VLOOKUP(A23,[5]Лист2!$N$7:$T$92,6,FALSE)</f>
        <v>61.369827048669222</v>
      </c>
      <c r="S23" s="32">
        <f>VLOOKUP(A23,[5]Лист2!$N$7:$T$92,7,FALSE)</f>
        <v>100</v>
      </c>
      <c r="T23" s="32">
        <f>VLOOKUP(A23,[6]Лист2!$N$7:$T$85,2,FALSE)</f>
        <v>65.400000000000006</v>
      </c>
      <c r="U23" s="32">
        <f>VLOOKUP(A23,[6]Лист2!$N$7:$T$85,3,FALSE)</f>
        <v>62.5</v>
      </c>
      <c r="V23" s="32"/>
      <c r="W23" s="32">
        <f>VLOOKUP(A23,[6]Лист2!$N$7:$T$85,5,FALSE)</f>
        <v>88.9</v>
      </c>
      <c r="X23" s="32">
        <f>VLOOKUP(A23,[6]Лист2!$N$7:$T$85,6,FALSE)</f>
        <v>63.2</v>
      </c>
      <c r="Y23" s="32">
        <f>VLOOKUP(A23,[6]Лист2!$N$7:$T$85,7,FALSE)</f>
        <v>100</v>
      </c>
      <c r="Z23" s="80">
        <v>65.400000000000006</v>
      </c>
      <c r="AA23" s="80">
        <v>64.400000000000006</v>
      </c>
      <c r="AB23" s="80"/>
      <c r="AC23" s="80">
        <v>90.1</v>
      </c>
      <c r="AD23" s="80">
        <v>66.5</v>
      </c>
      <c r="AE23" s="80">
        <v>51.5</v>
      </c>
      <c r="AF23" s="96">
        <v>64.029806979110973</v>
      </c>
      <c r="AG23" s="96">
        <v>66.475324288057251</v>
      </c>
      <c r="AH23" s="96"/>
      <c r="AI23" s="96">
        <v>76.163342830009498</v>
      </c>
      <c r="AJ23" s="96">
        <v>63.047050273327649</v>
      </c>
      <c r="AK23" s="96">
        <v>55.972327315965842</v>
      </c>
      <c r="AL23" s="96">
        <v>67.043434542940759</v>
      </c>
      <c r="AM23" s="96">
        <v>67.631412111689954</v>
      </c>
      <c r="AN23" s="96"/>
      <c r="AO23" s="96">
        <v>75.683060109289613</v>
      </c>
      <c r="AP23" s="96">
        <v>66.682465952538948</v>
      </c>
      <c r="AQ23" s="96">
        <v>64.814614636255541</v>
      </c>
    </row>
    <row r="24" spans="1:43" customFormat="1" ht="31.5">
      <c r="A24" s="35" t="s">
        <v>83</v>
      </c>
      <c r="B24" s="32">
        <f>VLOOKUP(A24,[1]Лист1!$A$8:$I$2600,9,FALSE)</f>
        <v>67.599999999999994</v>
      </c>
      <c r="C24" s="32">
        <v>42</v>
      </c>
      <c r="D24" s="32"/>
      <c r="E24" s="32">
        <f>VLOOKUP(A24,[2]Лист2!$N$7:$T$89,5,FALSE)</f>
        <v>69.8</v>
      </c>
      <c r="F24" s="32">
        <f>VLOOKUP(A24,[2]Лист2!$N$7:$T$89,6,FALSE)</f>
        <v>70.900000000000006</v>
      </c>
      <c r="G24" s="32">
        <f>VLOOKUP(A24,[2]Лист2!$N$7:$T$89,7,FALSE)</f>
        <v>83.6</v>
      </c>
      <c r="H24" s="32">
        <f>VLOOKUP(A24,'[3]Таблица 1'!$A$8:$I$584,9,FALSE)</f>
        <v>69.400000000000006</v>
      </c>
      <c r="I24" s="32">
        <f>VLOOKUP(A24,[4]Лист2!$N$7:$T$89,3,FALSE)</f>
        <v>44.2</v>
      </c>
      <c r="J24" s="32"/>
      <c r="K24" s="32">
        <f>VLOOKUP(A24,[4]Лист2!$N$7:$T$89,5,FALSE)</f>
        <v>60.1</v>
      </c>
      <c r="L24" s="32">
        <f>VLOOKUP(A24,[4]Лист2!$N$7:$T$89,6,FALSE)</f>
        <v>72.599999999999994</v>
      </c>
      <c r="M24" s="32">
        <f>VLOOKUP(A24,[4]Лист2!$N$7:$T$89,7,FALSE)</f>
        <v>87.5</v>
      </c>
      <c r="N24" s="32">
        <f>VLOOKUP(A24,[5]Лист2!$N$7:$T$89,2,FALSE)</f>
        <v>65.076845909340491</v>
      </c>
      <c r="O24" s="32">
        <f>VLOOKUP(A24,[5]Лист2!$N$7:$T$92,3,FALSE)</f>
        <v>46.41639397343878</v>
      </c>
      <c r="P24" s="32"/>
      <c r="Q24" s="32">
        <f>VLOOKUP(A24,[5]Лист2!$N$7:$T$92,5,FALSE)</f>
        <v>40.812795706517896</v>
      </c>
      <c r="R24" s="32">
        <f>VLOOKUP(A24,[5]Лист2!$N$7:$T$92,6,FALSE)</f>
        <v>67.92874408788127</v>
      </c>
      <c r="S24" s="32">
        <f>VLOOKUP(A24,[5]Лист2!$N$7:$T$92,7,FALSE)</f>
        <v>64.825396825396822</v>
      </c>
      <c r="T24" s="32">
        <f>VLOOKUP(A24,[6]Лист2!$N$7:$T$85,2,FALSE)</f>
        <v>65</v>
      </c>
      <c r="U24" s="32">
        <f>VLOOKUP(A24,[6]Лист2!$N$7:$T$85,3,FALSE)</f>
        <v>41.5</v>
      </c>
      <c r="V24" s="32"/>
      <c r="W24" s="32">
        <f>VLOOKUP(A24,[6]Лист2!$N$7:$T$85,5,FALSE)</f>
        <v>31.5</v>
      </c>
      <c r="X24" s="32">
        <f>VLOOKUP(A24,[6]Лист2!$N$7:$T$85,6,FALSE)</f>
        <v>69.5</v>
      </c>
      <c r="Y24" s="32">
        <f>VLOOKUP(A24,[6]Лист2!$N$7:$T$85,7,FALSE)</f>
        <v>89.7</v>
      </c>
      <c r="Z24" s="80">
        <v>69</v>
      </c>
      <c r="AA24" s="80">
        <v>46.7</v>
      </c>
      <c r="AB24" s="80"/>
      <c r="AC24" s="80">
        <v>31.9</v>
      </c>
      <c r="AD24" s="80">
        <v>73.400000000000006</v>
      </c>
      <c r="AE24" s="80">
        <v>100</v>
      </c>
      <c r="AF24" s="96">
        <v>54.224186121657645</v>
      </c>
      <c r="AG24" s="96">
        <v>30.164763109334316</v>
      </c>
      <c r="AH24" s="96"/>
      <c r="AI24" s="96">
        <v>33.433191545705824</v>
      </c>
      <c r="AJ24" s="96">
        <v>59.164533180785185</v>
      </c>
      <c r="AK24" s="96">
        <v>44.373401534526856</v>
      </c>
      <c r="AL24" s="96">
        <v>45.282996473955173</v>
      </c>
      <c r="AM24" s="96">
        <v>32.486918146474729</v>
      </c>
      <c r="AN24" s="96"/>
      <c r="AO24" s="96">
        <v>35.274378823823199</v>
      </c>
      <c r="AP24" s="96">
        <v>47.246240829802126</v>
      </c>
      <c r="AQ24" s="96">
        <v>52.333759590792837</v>
      </c>
    </row>
    <row r="25" spans="1:43" customFormat="1" ht="47.25">
      <c r="A25" s="35" t="s">
        <v>84</v>
      </c>
      <c r="B25" s="32">
        <f>VLOOKUP(A25,[1]Лист1!$A$8:$I$2600,9,FALSE)</f>
        <v>69.099999999999994</v>
      </c>
      <c r="C25" s="32">
        <v>49</v>
      </c>
      <c r="D25" s="32">
        <f>VLOOKUP(A25,[2]Лист2!$N$7:$T$89,4,FALSE)</f>
        <v>36.1</v>
      </c>
      <c r="E25" s="32"/>
      <c r="F25" s="32">
        <f>VLOOKUP(A25,[2]Лист2!$N$7:$T$89,6,FALSE)</f>
        <v>92.7</v>
      </c>
      <c r="G25" s="32">
        <f>VLOOKUP(A25,[2]Лист2!$N$7:$T$89,7,FALSE)</f>
        <v>100</v>
      </c>
      <c r="H25" s="32">
        <f>VLOOKUP(A25,'[3]Таблица 1'!$A$8:$I$584,9,FALSE)</f>
        <v>69.099999999999994</v>
      </c>
      <c r="I25" s="32">
        <f>VLOOKUP(A25,[4]Лист2!$N$7:$T$89,3,FALSE)</f>
        <v>56.1</v>
      </c>
      <c r="J25" s="32">
        <f>VLOOKUP(A25,[4]Лист2!$N$7:$T$89,4,FALSE)</f>
        <v>38.9</v>
      </c>
      <c r="K25" s="32"/>
      <c r="L25" s="32">
        <f>VLOOKUP(A25,[4]Лист2!$N$7:$T$89,6,FALSE)</f>
        <v>97.4</v>
      </c>
      <c r="M25" s="32">
        <f>VLOOKUP(A25,[4]Лист2!$N$7:$T$89,7,FALSE)</f>
        <v>100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80"/>
      <c r="AA25" s="80"/>
      <c r="AB25" s="80"/>
      <c r="AC25" s="80"/>
      <c r="AD25" s="80"/>
      <c r="AE25" s="80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</row>
    <row r="26" spans="1:43" customFormat="1" ht="31.5">
      <c r="A26" s="35" t="s">
        <v>85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80"/>
      <c r="AA26" s="80"/>
      <c r="AB26" s="80"/>
      <c r="AC26" s="80"/>
      <c r="AD26" s="80"/>
      <c r="AE26" s="80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</row>
    <row r="27" spans="1:43" customFormat="1" ht="31.5">
      <c r="A27" s="35" t="s">
        <v>86</v>
      </c>
      <c r="B27" s="32">
        <f>VLOOKUP(A27,[1]Лист1!$A$8:$I$2600,9,FALSE)</f>
        <v>24.5</v>
      </c>
      <c r="C27" s="32">
        <v>5.5</v>
      </c>
      <c r="D27" s="32">
        <f>VLOOKUP(A27,[2]Лист2!$N$7:$T$89,4,FALSE)</f>
        <v>3.7</v>
      </c>
      <c r="E27" s="32">
        <f>VLOOKUP(A27,[2]Лист2!$N$7:$T$89,5,FALSE)</f>
        <v>9.6</v>
      </c>
      <c r="F27" s="32">
        <f>VLOOKUP(A27,[2]Лист2!$N$7:$T$89,6,FALSE)</f>
        <v>24.6</v>
      </c>
      <c r="G27" s="32">
        <f>VLOOKUP(A27,[2]Лист2!$N$7:$T$89,7,FALSE)</f>
        <v>35.200000000000003</v>
      </c>
      <c r="H27" s="32">
        <f>VLOOKUP(A27,'[3]Таблица 1'!$A$8:$I$584,9,FALSE)</f>
        <v>32.6</v>
      </c>
      <c r="I27" s="32">
        <f>VLOOKUP(A27,[4]Лист2!$N$7:$T$89,3,FALSE)</f>
        <v>10.5</v>
      </c>
      <c r="J27" s="32">
        <f>VLOOKUP(A27,[4]Лист2!$N$7:$T$89,4,FALSE)</f>
        <v>6.8</v>
      </c>
      <c r="K27" s="32">
        <f>VLOOKUP(A27,[4]Лист2!$N$7:$T$89,5,FALSE)</f>
        <v>16.8</v>
      </c>
      <c r="L27" s="32">
        <f>VLOOKUP(A27,[4]Лист2!$N$7:$T$89,6,FALSE)</f>
        <v>33.200000000000003</v>
      </c>
      <c r="M27" s="32">
        <f>VLOOKUP(A27,[4]Лист2!$N$7:$T$89,7,FALSE)</f>
        <v>57</v>
      </c>
      <c r="N27" s="32">
        <f>VLOOKUP(A27,[5]Лист2!$N$7:$T$89,2,FALSE)</f>
        <v>41.121087144692474</v>
      </c>
      <c r="O27" s="32">
        <f>VLOOKUP(A27,[5]Лист2!$N$7:$T$92,3,FALSE)</f>
        <v>15.55073081843911</v>
      </c>
      <c r="P27" s="32">
        <f>VLOOKUP(A27,[5]Лист2!$N$7:$T$92,4,FALSE)</f>
        <v>9.7760551248923289</v>
      </c>
      <c r="Q27" s="32">
        <f>VLOOKUP(A27,[5]Лист2!$N$7:$T$92,5,FALSE)</f>
        <v>29.43723552318961</v>
      </c>
      <c r="R27" s="32">
        <f>VLOOKUP(A27,[5]Лист2!$N$7:$T$92,6,FALSE)</f>
        <v>41.660529518377501</v>
      </c>
      <c r="S27" s="32">
        <f>VLOOKUP(A27,[5]Лист2!$N$7:$T$92,7,FALSE)</f>
        <v>54.509963675866523</v>
      </c>
      <c r="T27" s="32">
        <f>VLOOKUP(A27,[6]Лист2!$N$7:$T$85,2,FALSE)</f>
        <v>48.8</v>
      </c>
      <c r="U27" s="32">
        <f>VLOOKUP(A27,[6]Лист2!$N$7:$T$85,3,FALSE)</f>
        <v>21</v>
      </c>
      <c r="V27" s="32"/>
      <c r="W27" s="32">
        <f>VLOOKUP(A27,[6]Лист2!$N$7:$T$85,5,FALSE)</f>
        <v>36.700000000000003</v>
      </c>
      <c r="X27" s="32">
        <f>VLOOKUP(A27,[6]Лист2!$N$7:$T$85,6,FALSE)</f>
        <v>49.5</v>
      </c>
      <c r="Y27" s="32">
        <f>VLOOKUP(A27,[6]Лист2!$N$7:$T$85,7,FALSE)</f>
        <v>57.7</v>
      </c>
      <c r="Z27" s="80">
        <v>46.9</v>
      </c>
      <c r="AA27" s="80">
        <v>28.4</v>
      </c>
      <c r="AB27" s="80"/>
      <c r="AC27" s="80">
        <v>29.8</v>
      </c>
      <c r="AD27" s="80">
        <v>47.8</v>
      </c>
      <c r="AE27" s="80">
        <v>46.8</v>
      </c>
      <c r="AF27" s="96">
        <v>54.686282898560812</v>
      </c>
      <c r="AG27" s="96">
        <v>30.277594696235411</v>
      </c>
      <c r="AH27" s="96"/>
      <c r="AI27" s="96">
        <v>40.191031800503318</v>
      </c>
      <c r="AJ27" s="96">
        <v>55.501756427306518</v>
      </c>
      <c r="AK27" s="96">
        <v>56.99115367743822</v>
      </c>
      <c r="AL27" s="96">
        <v>31.223237896873716</v>
      </c>
      <c r="AM27" s="96">
        <v>1.8959312508908992</v>
      </c>
      <c r="AN27" s="96"/>
      <c r="AO27" s="96">
        <v>14.990583160935243</v>
      </c>
      <c r="AP27" s="96">
        <v>37.014985072915536</v>
      </c>
      <c r="AQ27" s="96">
        <v>52.570181171007079</v>
      </c>
    </row>
    <row r="28" spans="1:43" customFormat="1" ht="63">
      <c r="A28" s="35" t="s">
        <v>87</v>
      </c>
      <c r="B28" s="32">
        <f>VLOOKUP(A28,[1]Лист1!$A$8:$I$2600,9,FALSE)</f>
        <v>47</v>
      </c>
      <c r="C28" s="32">
        <v>12.6</v>
      </c>
      <c r="D28" s="32">
        <f>VLOOKUP(A28,[2]Лист2!$N$7:$T$89,4,FALSE)</f>
        <v>22.1</v>
      </c>
      <c r="E28" s="32">
        <f>VLOOKUP(A28,[2]Лист2!$N$7:$T$89,5,FALSE)</f>
        <v>64.099999999999994</v>
      </c>
      <c r="F28" s="32">
        <f>VLOOKUP(A28,[2]Лист2!$N$7:$T$89,6,FALSE)</f>
        <v>62.3</v>
      </c>
      <c r="G28" s="32">
        <f>VLOOKUP(A28,[2]Лист2!$N$7:$T$89,7,FALSE)</f>
        <v>62.8</v>
      </c>
      <c r="H28" s="32">
        <f>VLOOKUP(A28,'[3]Таблица 1'!$A$8:$I$584,9,FALSE)</f>
        <v>52.3</v>
      </c>
      <c r="I28" s="32">
        <f>VLOOKUP(A28,[4]Лист2!$N$7:$T$89,3,FALSE)</f>
        <v>14</v>
      </c>
      <c r="J28" s="32">
        <f>VLOOKUP(A28,[4]Лист2!$N$7:$T$89,4,FALSE)</f>
        <v>22.9</v>
      </c>
      <c r="K28" s="32">
        <f>VLOOKUP(A28,[4]Лист2!$N$7:$T$89,5,FALSE)</f>
        <v>47.9</v>
      </c>
      <c r="L28" s="32">
        <f>VLOOKUP(A28,[4]Лист2!$N$7:$T$89,6,FALSE)</f>
        <v>70.400000000000006</v>
      </c>
      <c r="M28" s="32">
        <f>VLOOKUP(A28,[4]Лист2!$N$7:$T$89,7,FALSE)</f>
        <v>63.6</v>
      </c>
      <c r="N28" s="32">
        <f>VLOOKUP(A28,[5]Лист2!$N$7:$T$89,2,FALSE)</f>
        <v>36.637053573214587</v>
      </c>
      <c r="O28" s="32">
        <f>VLOOKUP(A28,[5]Лист2!$N$7:$T$92,3,FALSE)</f>
        <v>12.854927107045352</v>
      </c>
      <c r="P28" s="32">
        <f>VLOOKUP(A28,[5]Лист2!$N$7:$T$92,4,FALSE)</f>
        <v>24.695121951219516</v>
      </c>
      <c r="Q28" s="32">
        <f>VLOOKUP(A28,[5]Лист2!$N$7:$T$92,5,FALSE)</f>
        <v>53.982901090148836</v>
      </c>
      <c r="R28" s="32">
        <f>VLOOKUP(A28,[5]Лист2!$N$7:$T$92,6,FALSE)</f>
        <v>64.926157245462022</v>
      </c>
      <c r="S28" s="32">
        <f>VLOOKUP(A28,[5]Лист2!$N$7:$T$92,7,FALSE)</f>
        <v>68.665140580495233</v>
      </c>
      <c r="T28" s="32">
        <f>VLOOKUP(A28,[6]Лист2!$N$7:$T$85,2,FALSE)</f>
        <v>39.5</v>
      </c>
      <c r="U28" s="32">
        <f>VLOOKUP(A28,[6]Лист2!$N$7:$T$85,3,FALSE)</f>
        <v>13.3</v>
      </c>
      <c r="V28" s="32">
        <f>VLOOKUP(A28,[6]Лист2!$N$7:$T$85,4,FALSE)</f>
        <v>24.7</v>
      </c>
      <c r="W28" s="32">
        <f>VLOOKUP(A28,[6]Лист2!$N$7:$T$85,5,FALSE)</f>
        <v>53.7</v>
      </c>
      <c r="X28" s="32">
        <f>VLOOKUP(A28,[6]Лист2!$N$7:$T$85,6,FALSE)</f>
        <v>66.7</v>
      </c>
      <c r="Y28" s="32">
        <f>VLOOKUP(A28,[6]Лист2!$N$7:$T$85,7,FALSE)</f>
        <v>67.2</v>
      </c>
      <c r="Z28" s="80">
        <v>47.3</v>
      </c>
      <c r="AA28" s="80">
        <v>15.1</v>
      </c>
      <c r="AB28" s="80">
        <v>26.2</v>
      </c>
      <c r="AC28" s="80">
        <v>54.3</v>
      </c>
      <c r="AD28" s="80">
        <v>76.099999999999994</v>
      </c>
      <c r="AE28" s="80">
        <v>74.7</v>
      </c>
      <c r="AF28" s="96">
        <v>34.256896048593347</v>
      </c>
      <c r="AG28" s="96">
        <v>16.391197085211093</v>
      </c>
      <c r="AH28" s="96"/>
      <c r="AI28" s="96">
        <v>53.593476412026618</v>
      </c>
      <c r="AJ28" s="96">
        <v>47.038828014595396</v>
      </c>
      <c r="AK28" s="96">
        <v>66.725870011655658</v>
      </c>
      <c r="AL28" s="96">
        <v>33.077047232882371</v>
      </c>
      <c r="AM28" s="96">
        <v>17.106417055055086</v>
      </c>
      <c r="AN28" s="96"/>
      <c r="AO28" s="96">
        <v>13.946022551063178</v>
      </c>
      <c r="AP28" s="96">
        <v>45.290321297139542</v>
      </c>
      <c r="AQ28" s="96">
        <v>69.364272480899089</v>
      </c>
    </row>
    <row r="29" spans="1:43" customFormat="1" ht="31.5">
      <c r="A29" s="35" t="s">
        <v>88</v>
      </c>
      <c r="B29" s="32">
        <f>VLOOKUP(A29,[1]Лист1!$A$8:$I$2600,9,FALSE)</f>
        <v>63.2</v>
      </c>
      <c r="C29" s="32">
        <v>36.1</v>
      </c>
      <c r="D29" s="32"/>
      <c r="E29" s="32">
        <f>VLOOKUP(A29,[2]Лист2!$N$7:$T$89,5,FALSE)</f>
        <v>65.5</v>
      </c>
      <c r="F29" s="32">
        <f>VLOOKUP(A29,[2]Лист2!$N$7:$T$89,6,FALSE)</f>
        <v>73.2</v>
      </c>
      <c r="G29" s="32">
        <f>VLOOKUP(A29,[2]Лист2!$N$7:$T$89,7,FALSE)</f>
        <v>64.3</v>
      </c>
      <c r="H29" s="32">
        <f>VLOOKUP(A29,'[3]Таблица 1'!$A$8:$I$584,9,FALSE)</f>
        <v>58.9</v>
      </c>
      <c r="I29" s="32">
        <f>VLOOKUP(A29,[4]Лист2!$N$7:$T$89,3,FALSE)</f>
        <v>35.1</v>
      </c>
      <c r="J29" s="32"/>
      <c r="K29" s="32">
        <f>VLOOKUP(A29,[4]Лист2!$N$7:$T$89,5,FALSE)</f>
        <v>63</v>
      </c>
      <c r="L29" s="32">
        <f>VLOOKUP(A29,[4]Лист2!$N$7:$T$89,6,FALSE)</f>
        <v>67</v>
      </c>
      <c r="M29" s="32">
        <f>VLOOKUP(A29,[4]Лист2!$N$7:$T$89,7,FALSE)</f>
        <v>61</v>
      </c>
      <c r="N29" s="32">
        <f>VLOOKUP(A29,[5]Лист2!$N$7:$T$89,2,FALSE)</f>
        <v>53.300417624185123</v>
      </c>
      <c r="O29" s="32">
        <f>VLOOKUP(A29,[5]Лист2!$N$7:$T$92,3,FALSE)</f>
        <v>38.077343740399193</v>
      </c>
      <c r="P29" s="32"/>
      <c r="Q29" s="32">
        <f>VLOOKUP(A29,[5]Лист2!$N$7:$T$92,5,FALSE)</f>
        <v>58.947795251800841</v>
      </c>
      <c r="R29" s="32">
        <f>VLOOKUP(A29,[5]Лист2!$N$7:$T$92,6,FALSE)</f>
        <v>62.45951938354677</v>
      </c>
      <c r="S29" s="32">
        <f>VLOOKUP(A29,[5]Лист2!$N$7:$T$92,7,FALSE)</f>
        <v>70.950414840325607</v>
      </c>
      <c r="T29" s="32">
        <f>VLOOKUP(A29,[6]Лист2!$N$7:$T$85,2,FALSE)</f>
        <v>56.2</v>
      </c>
      <c r="U29" s="32">
        <f>VLOOKUP(A29,[6]Лист2!$N$7:$T$85,3,FALSE)</f>
        <v>35.6</v>
      </c>
      <c r="V29" s="32"/>
      <c r="W29" s="32">
        <f>VLOOKUP(A29,[6]Лист2!$N$7:$T$85,5,FALSE)</f>
        <v>65.8</v>
      </c>
      <c r="X29" s="32">
        <f>VLOOKUP(A29,[6]Лист2!$N$7:$T$85,6,FALSE)</f>
        <v>67.599999999999994</v>
      </c>
      <c r="Y29" s="32">
        <f>VLOOKUP(A29,[6]Лист2!$N$7:$T$85,7,FALSE)</f>
        <v>77.5</v>
      </c>
      <c r="Z29" s="80">
        <v>55.7</v>
      </c>
      <c r="AA29" s="80">
        <v>38.4</v>
      </c>
      <c r="AB29" s="80"/>
      <c r="AC29" s="80">
        <v>66.599999999999994</v>
      </c>
      <c r="AD29" s="80">
        <v>64</v>
      </c>
      <c r="AE29" s="80">
        <v>65.8</v>
      </c>
      <c r="AF29" s="96">
        <v>52.741581070869771</v>
      </c>
      <c r="AG29" s="96">
        <v>40.92261278085185</v>
      </c>
      <c r="AH29" s="96"/>
      <c r="AI29" s="96">
        <v>57.247093000513729</v>
      </c>
      <c r="AJ29" s="96">
        <v>59.335329621647304</v>
      </c>
      <c r="AK29" s="96">
        <v>46.916081501093586</v>
      </c>
      <c r="AL29" s="96">
        <v>49.166201515720729</v>
      </c>
      <c r="AM29" s="96">
        <v>31.419420537251355</v>
      </c>
      <c r="AN29" s="96"/>
      <c r="AO29" s="96">
        <v>46.955156713981587</v>
      </c>
      <c r="AP29" s="96">
        <v>57.736897556743244</v>
      </c>
      <c r="AQ29" s="96">
        <v>49.963899386614806</v>
      </c>
    </row>
    <row r="30" spans="1:43" customFormat="1" ht="47.25">
      <c r="A30" s="35" t="s">
        <v>89</v>
      </c>
      <c r="B30" s="32">
        <f>VLOOKUP(A30,[1]Лист1!$A$8:$I$2600,9,FALSE)</f>
        <v>62.6</v>
      </c>
      <c r="C30" s="32">
        <v>43.8</v>
      </c>
      <c r="D30" s="32">
        <f>VLOOKUP(A30,[2]Лист2!$N$7:$T$89,4,FALSE)</f>
        <v>0</v>
      </c>
      <c r="E30" s="32">
        <f>VLOOKUP(A30,[2]Лист2!$N$7:$T$89,5,FALSE)</f>
        <v>51.5</v>
      </c>
      <c r="F30" s="32">
        <f>VLOOKUP(A30,[2]Лист2!$N$7:$T$89,6,FALSE)</f>
        <v>68.599999999999994</v>
      </c>
      <c r="G30" s="32">
        <f>VLOOKUP(A30,[2]Лист2!$N$7:$T$89,7,FALSE)</f>
        <v>60.3</v>
      </c>
      <c r="H30" s="32">
        <f>VLOOKUP(A30,'[3]Таблица 1'!$A$8:$I$584,9,FALSE)</f>
        <v>60.1</v>
      </c>
      <c r="I30" s="32">
        <f>VLOOKUP(A30,[4]Лист2!$N$7:$T$89,3,FALSE)</f>
        <v>43.1</v>
      </c>
      <c r="J30" s="32">
        <f>VLOOKUP(A30,[4]Лист2!$N$7:$T$89,4,FALSE)</f>
        <v>0</v>
      </c>
      <c r="K30" s="32">
        <f>VLOOKUP(A30,[4]Лист2!$N$7:$T$89,5,FALSE)</f>
        <v>55.5</v>
      </c>
      <c r="L30" s="32">
        <f>VLOOKUP(A30,[4]Лист2!$N$7:$T$89,6,FALSE)</f>
        <v>64.5</v>
      </c>
      <c r="M30" s="32">
        <f>VLOOKUP(A30,[4]Лист2!$N$7:$T$89,7,FALSE)</f>
        <v>93</v>
      </c>
      <c r="N30" s="32">
        <f>VLOOKUP(A30,[5]Лист2!$N$7:$T$89,2,FALSE)</f>
        <v>64.044432001195503</v>
      </c>
      <c r="O30" s="32">
        <f>VLOOKUP(A30,[5]Лист2!$N$7:$T$92,3,FALSE)</f>
        <v>45.360797299743396</v>
      </c>
      <c r="P30" s="32"/>
      <c r="Q30" s="32">
        <f>VLOOKUP(A30,[5]Лист2!$N$7:$T$92,5,FALSE)</f>
        <v>58.511226956344466</v>
      </c>
      <c r="R30" s="32">
        <f>VLOOKUP(A30,[5]Лист2!$N$7:$T$92,6,FALSE)</f>
        <v>68.644138980279706</v>
      </c>
      <c r="S30" s="32">
        <f>VLOOKUP(A30,[5]Лист2!$N$7:$T$92,7,FALSE)</f>
        <v>64.200398142003976</v>
      </c>
      <c r="T30" s="32">
        <f>VLOOKUP(A30,[6]Лист2!$N$7:$T$85,2,FALSE)</f>
        <v>71</v>
      </c>
      <c r="U30" s="32">
        <f>VLOOKUP(A30,[6]Лист2!$N$7:$T$85,3,FALSE)</f>
        <v>47.5</v>
      </c>
      <c r="V30" s="32"/>
      <c r="W30" s="32">
        <f>VLOOKUP(A30,[6]Лист2!$N$7:$T$85,5,FALSE)</f>
        <v>62.6</v>
      </c>
      <c r="X30" s="32">
        <f>VLOOKUP(A30,[6]Лист2!$N$7:$T$85,6,FALSE)</f>
        <v>76.5</v>
      </c>
      <c r="Y30" s="32">
        <f>VLOOKUP(A30,[6]Лист2!$N$7:$T$85,7,FALSE)</f>
        <v>81.7</v>
      </c>
      <c r="Z30" s="80">
        <v>68.099999999999994</v>
      </c>
      <c r="AA30" s="80">
        <v>60.1</v>
      </c>
      <c r="AB30" s="80">
        <v>11.1</v>
      </c>
      <c r="AC30" s="80">
        <v>56.1</v>
      </c>
      <c r="AD30" s="80">
        <v>72.3</v>
      </c>
      <c r="AE30" s="80">
        <v>53</v>
      </c>
      <c r="AF30" s="96">
        <v>70.215739530736855</v>
      </c>
      <c r="AG30" s="96">
        <v>54.903746181813489</v>
      </c>
      <c r="AH30" s="96">
        <v>9.1157205240174672</v>
      </c>
      <c r="AI30" s="96">
        <v>50.058610704532349</v>
      </c>
      <c r="AJ30" s="96">
        <v>77.380732321432063</v>
      </c>
      <c r="AK30" s="96">
        <v>50.331819971740288</v>
      </c>
      <c r="AL30" s="96">
        <v>63.681075494548324</v>
      </c>
      <c r="AM30" s="96">
        <v>57.624045041567875</v>
      </c>
      <c r="AN30" s="96">
        <v>12.445414847161572</v>
      </c>
      <c r="AO30" s="96">
        <v>52.030867946861029</v>
      </c>
      <c r="AP30" s="96">
        <v>77.467208815269288</v>
      </c>
      <c r="AQ30" s="96">
        <v>20.382478417542885</v>
      </c>
    </row>
    <row r="31" spans="1:43" customFormat="1">
      <c r="A31" s="35" t="s">
        <v>90</v>
      </c>
      <c r="B31" s="32">
        <f>VLOOKUP(A31,[1]Лист1!$A$8:$I$2600,9,FALSE)</f>
        <v>90.9</v>
      </c>
      <c r="C31" s="32"/>
      <c r="D31" s="32"/>
      <c r="E31" s="32">
        <f>VLOOKUP(A31,[2]Лист2!$N$7:$T$89,5,FALSE)</f>
        <v>37.5</v>
      </c>
      <c r="F31" s="32">
        <f>VLOOKUP(A31,[2]Лист2!$N$7:$T$89,6,FALSE)</f>
        <v>100</v>
      </c>
      <c r="G31" s="32"/>
      <c r="H31" s="32">
        <f>VLOOKUP(A31,'[3]Таблица 1'!$A$8:$I$584,9,FALSE)</f>
        <v>91.7</v>
      </c>
      <c r="I31" s="32"/>
      <c r="J31" s="32"/>
      <c r="K31" s="32">
        <f>VLOOKUP(A31,[4]Лист2!$N$7:$T$89,5,FALSE)</f>
        <v>41.5</v>
      </c>
      <c r="L31" s="32">
        <f>VLOOKUP(A31,[4]Лист2!$N$7:$T$89,6,FALSE)</f>
        <v>100</v>
      </c>
      <c r="M31" s="32"/>
      <c r="N31" s="32">
        <f>VLOOKUP(A31,[5]Лист2!$N$7:$T$89,2,FALSE)</f>
        <v>92.31578947368422</v>
      </c>
      <c r="O31" s="32"/>
      <c r="P31" s="32"/>
      <c r="Q31" s="32">
        <f>VLOOKUP(A31,[5]Лист2!$N$7:$T$92,5,FALSE)</f>
        <v>45.925925925925931</v>
      </c>
      <c r="R31" s="32">
        <f>VLOOKUP(A31,[5]Лист2!$N$7:$T$92,6,FALSE)</f>
        <v>100</v>
      </c>
      <c r="S31" s="32"/>
      <c r="T31" s="32"/>
      <c r="U31" s="32"/>
      <c r="V31" s="32"/>
      <c r="W31" s="32"/>
      <c r="X31" s="32"/>
      <c r="Y31" s="32"/>
      <c r="Z31" s="80">
        <v>7.7</v>
      </c>
      <c r="AA31" s="80"/>
      <c r="AB31" s="80"/>
      <c r="AC31" s="80"/>
      <c r="AD31" s="80"/>
      <c r="AE31" s="80">
        <v>10.8</v>
      </c>
      <c r="AF31" s="96">
        <v>11.655231815616739</v>
      </c>
      <c r="AG31" s="96">
        <v>2.2058281077093325</v>
      </c>
      <c r="AH31" s="96"/>
      <c r="AI31" s="96">
        <v>4.5642305946436679</v>
      </c>
      <c r="AJ31" s="96">
        <v>6.1505215476042059</v>
      </c>
      <c r="AK31" s="96">
        <v>29.231299551878664</v>
      </c>
      <c r="AL31" s="96">
        <v>29.363488203642383</v>
      </c>
      <c r="AM31" s="96">
        <v>8.8380671338989298</v>
      </c>
      <c r="AN31" s="96"/>
      <c r="AO31" s="96">
        <v>18.255787562414888</v>
      </c>
      <c r="AP31" s="96">
        <v>29.517757009345793</v>
      </c>
      <c r="AQ31" s="96">
        <v>75.666438824333568</v>
      </c>
    </row>
    <row r="32" spans="1:43" customFormat="1" ht="47.25">
      <c r="A32" s="35" t="s">
        <v>91</v>
      </c>
      <c r="B32" s="32">
        <f>VLOOKUP(A32,[1]Лист1!$A$8:$I$2600,9,FALSE)</f>
        <v>53.8</v>
      </c>
      <c r="C32" s="32">
        <v>19.7</v>
      </c>
      <c r="D32" s="32">
        <f>VLOOKUP(A32,[2]Лист2!$N$7:$T$89,4,FALSE)</f>
        <v>17.2</v>
      </c>
      <c r="E32" s="32">
        <f>VLOOKUP(A32,[2]Лист2!$N$7:$T$89,5,FALSE)</f>
        <v>54.3</v>
      </c>
      <c r="F32" s="32">
        <f>VLOOKUP(A32,[2]Лист2!$N$7:$T$89,6,FALSE)</f>
        <v>74.8</v>
      </c>
      <c r="G32" s="32">
        <f>VLOOKUP(A32,[2]Лист2!$N$7:$T$89,7,FALSE)</f>
        <v>95.3</v>
      </c>
      <c r="H32" s="32">
        <f>VLOOKUP(A32,'[3]Таблица 1'!$A$8:$I$584,9,FALSE)</f>
        <v>49</v>
      </c>
      <c r="I32" s="32">
        <f>VLOOKUP(A32,[4]Лист2!$N$7:$T$89,3,FALSE)</f>
        <v>24.4</v>
      </c>
      <c r="J32" s="32">
        <f>VLOOKUP(A32,[4]Лист2!$N$7:$T$89,4,FALSE)</f>
        <v>20.5</v>
      </c>
      <c r="K32" s="32">
        <f>VLOOKUP(A32,[4]Лист2!$N$7:$T$89,5,FALSE)</f>
        <v>58.3</v>
      </c>
      <c r="L32" s="32">
        <f>VLOOKUP(A32,[4]Лист2!$N$7:$T$89,6,FALSE)</f>
        <v>73.599999999999994</v>
      </c>
      <c r="M32" s="32">
        <f>VLOOKUP(A32,[4]Лист2!$N$7:$T$89,7,FALSE)</f>
        <v>98.7</v>
      </c>
      <c r="N32" s="32">
        <f>VLOOKUP(A32,[5]Лист2!$N$7:$T$89,2,FALSE)</f>
        <v>55.246776431853093</v>
      </c>
      <c r="O32" s="32">
        <f>VLOOKUP(A32,[5]Лист2!$N$7:$T$92,3,FALSE)</f>
        <v>27.308643396431968</v>
      </c>
      <c r="P32" s="32">
        <f>VLOOKUP(A32,[5]Лист2!$N$7:$T$92,4,FALSE)</f>
        <v>23.094822571262359</v>
      </c>
      <c r="Q32" s="32">
        <f>VLOOKUP(A32,[5]Лист2!$N$7:$T$92,5,FALSE)</f>
        <v>59.952239306213087</v>
      </c>
      <c r="R32" s="32">
        <f>VLOOKUP(A32,[5]Лист2!$N$7:$T$92,6,FALSE)</f>
        <v>73.658261371148043</v>
      </c>
      <c r="S32" s="32">
        <f>VLOOKUP(A32,[5]Лист2!$N$7:$T$92,7,FALSE)</f>
        <v>62.822514002387294</v>
      </c>
      <c r="T32" s="32">
        <f>VLOOKUP(A32,[6]Лист2!$N$7:$T$85,2,FALSE)</f>
        <v>65.3</v>
      </c>
      <c r="U32" s="32">
        <f>VLOOKUP(A32,[6]Лист2!$N$7:$T$85,3,FALSE)</f>
        <v>30.3</v>
      </c>
      <c r="V32" s="32">
        <f>VLOOKUP(A32,[6]Лист2!$N$7:$T$85,4,FALSE)</f>
        <v>26.1</v>
      </c>
      <c r="W32" s="32">
        <f>VLOOKUP(A32,[6]Лист2!$N$7:$T$85,5,FALSE)</f>
        <v>60.3</v>
      </c>
      <c r="X32" s="32">
        <f>VLOOKUP(A32,[6]Лист2!$N$7:$T$85,6,FALSE)</f>
        <v>79.2</v>
      </c>
      <c r="Y32" s="32">
        <f>VLOOKUP(A32,[6]Лист2!$N$7:$T$85,7,FALSE)</f>
        <v>52.5</v>
      </c>
      <c r="Z32" s="80">
        <v>57.1</v>
      </c>
      <c r="AA32" s="80">
        <v>23</v>
      </c>
      <c r="AB32" s="80">
        <v>29.2</v>
      </c>
      <c r="AC32" s="80">
        <v>50.6</v>
      </c>
      <c r="AD32" s="80">
        <v>75.3</v>
      </c>
      <c r="AE32" s="80">
        <v>39.1</v>
      </c>
      <c r="AF32" s="96">
        <v>50.168241607677778</v>
      </c>
      <c r="AG32" s="96">
        <v>20.312619817907869</v>
      </c>
      <c r="AH32" s="96">
        <v>35.834787667248399</v>
      </c>
      <c r="AI32" s="96">
        <v>37.647381911387768</v>
      </c>
      <c r="AJ32" s="96">
        <v>68.272348035487653</v>
      </c>
      <c r="AK32" s="96">
        <v>45.563584733730316</v>
      </c>
      <c r="AL32" s="96">
        <v>50.048387845765674</v>
      </c>
      <c r="AM32" s="96">
        <v>22.06674310161441</v>
      </c>
      <c r="AN32" s="96">
        <v>18.867924528301888</v>
      </c>
      <c r="AO32" s="96">
        <v>32.732670533001937</v>
      </c>
      <c r="AP32" s="96">
        <v>64.161075542662132</v>
      </c>
      <c r="AQ32" s="96">
        <v>62.185702547247331</v>
      </c>
    </row>
    <row r="33" spans="1:43" customFormat="1" ht="47.25">
      <c r="A33" s="35" t="s">
        <v>92</v>
      </c>
      <c r="B33" s="32">
        <f>VLOOKUP(A33,[1]Лист1!$A$8:$I$2600,9,FALSE)</f>
        <v>60.3</v>
      </c>
      <c r="C33" s="32">
        <v>35.1</v>
      </c>
      <c r="D33" s="32">
        <f>VLOOKUP(A33,[2]Лист2!$N$7:$T$89,4,FALSE)</f>
        <v>40.9</v>
      </c>
      <c r="E33" s="32">
        <f>VLOOKUP(A33,[2]Лист2!$N$7:$T$89,5,FALSE)</f>
        <v>69.3</v>
      </c>
      <c r="F33" s="32">
        <f>VLOOKUP(A33,[2]Лист2!$N$7:$T$89,6,FALSE)</f>
        <v>66.7</v>
      </c>
      <c r="G33" s="32">
        <f>VLOOKUP(A33,[2]Лист2!$N$7:$T$89,7,FALSE)</f>
        <v>49.4</v>
      </c>
      <c r="H33" s="32">
        <f>VLOOKUP(A33,'[3]Таблица 1'!$A$8:$I$584,9,FALSE)</f>
        <v>64.599999999999994</v>
      </c>
      <c r="I33" s="32">
        <f>VLOOKUP(A33,[4]Лист2!$N$7:$T$89,3,FALSE)</f>
        <v>36.299999999999997</v>
      </c>
      <c r="J33" s="32">
        <f>VLOOKUP(A33,[4]Лист2!$N$7:$T$89,4,FALSE)</f>
        <v>56.3</v>
      </c>
      <c r="K33" s="32">
        <f>VLOOKUP(A33,[4]Лист2!$N$7:$T$89,5,FALSE)</f>
        <v>71.599999999999994</v>
      </c>
      <c r="L33" s="32">
        <f>VLOOKUP(A33,[4]Лист2!$N$7:$T$89,6,FALSE)</f>
        <v>72.599999999999994</v>
      </c>
      <c r="M33" s="32">
        <f>VLOOKUP(A33,[4]Лист2!$N$7:$T$89,7,FALSE)</f>
        <v>45.4</v>
      </c>
      <c r="N33" s="32">
        <f>VLOOKUP(A33,[5]Лист2!$N$7:$T$89,2,FALSE)</f>
        <v>68.366369328363078</v>
      </c>
      <c r="O33" s="32">
        <f>VLOOKUP(A33,[5]Лист2!$N$7:$T$92,3,FALSE)</f>
        <v>35.300936484168318</v>
      </c>
      <c r="P33" s="32">
        <f>VLOOKUP(A33,[5]Лист2!$N$7:$T$92,4,FALSE)</f>
        <v>54.379251700680278</v>
      </c>
      <c r="Q33" s="32">
        <f>VLOOKUP(A33,[5]Лист2!$N$7:$T$92,5,FALSE)</f>
        <v>75.432695018134666</v>
      </c>
      <c r="R33" s="32">
        <f>VLOOKUP(A33,[5]Лист2!$N$7:$T$92,6,FALSE)</f>
        <v>78.401568417916948</v>
      </c>
      <c r="S33" s="32">
        <f>VLOOKUP(A33,[5]Лист2!$N$7:$T$92,7,FALSE)</f>
        <v>42.217281548901092</v>
      </c>
      <c r="T33" s="32">
        <f>VLOOKUP(A33,[6]Лист2!$N$7:$T$85,2,FALSE)</f>
        <v>68.5</v>
      </c>
      <c r="U33" s="32">
        <f>VLOOKUP(A33,[6]Лист2!$N$7:$T$85,3,FALSE)</f>
        <v>38.299999999999997</v>
      </c>
      <c r="V33" s="32"/>
      <c r="W33" s="32">
        <f>VLOOKUP(A33,[6]Лист2!$N$7:$T$85,5,FALSE)</f>
        <v>76</v>
      </c>
      <c r="X33" s="32">
        <f>VLOOKUP(A33,[6]Лист2!$N$7:$T$85,6,FALSE)</f>
        <v>76</v>
      </c>
      <c r="Y33" s="32">
        <f>VLOOKUP(A33,[6]Лист2!$N$7:$T$85,7,FALSE)</f>
        <v>47.8</v>
      </c>
      <c r="Z33" s="80">
        <v>67.599999999999994</v>
      </c>
      <c r="AA33" s="80">
        <v>42.6</v>
      </c>
      <c r="AB33" s="80">
        <v>17.899999999999999</v>
      </c>
      <c r="AC33" s="80">
        <v>34</v>
      </c>
      <c r="AD33" s="80">
        <v>74.3</v>
      </c>
      <c r="AE33" s="80">
        <v>40.5</v>
      </c>
      <c r="AF33" s="96">
        <v>65.418121346585082</v>
      </c>
      <c r="AG33" s="96">
        <v>34.164613918340685</v>
      </c>
      <c r="AH33" s="96"/>
      <c r="AI33" s="96">
        <v>74.590580115489544</v>
      </c>
      <c r="AJ33" s="96">
        <v>70.000603334156366</v>
      </c>
      <c r="AK33" s="96">
        <v>27.888843785941411</v>
      </c>
      <c r="AL33" s="96">
        <v>64.60283305322551</v>
      </c>
      <c r="AM33" s="96">
        <v>36.608488458674607</v>
      </c>
      <c r="AN33" s="96"/>
      <c r="AO33" s="96">
        <v>71.758032916798129</v>
      </c>
      <c r="AP33" s="96">
        <v>68.17280593105103</v>
      </c>
      <c r="AQ33" s="96">
        <v>32.383576019939653</v>
      </c>
    </row>
    <row r="34" spans="1:43" customFormat="1" ht="31.5">
      <c r="A34" s="35" t="s">
        <v>93</v>
      </c>
      <c r="B34" s="32">
        <f>VLOOKUP(A34,[1]Лист1!$A$8:$I$2600,9,FALSE)</f>
        <v>48.7</v>
      </c>
      <c r="C34" s="32">
        <v>48.5</v>
      </c>
      <c r="D34" s="32">
        <f>VLOOKUP(A34,[2]Лист2!$N$7:$T$89,4,FALSE)</f>
        <v>16</v>
      </c>
      <c r="E34" s="32">
        <f>VLOOKUP(A34,[2]Лист2!$N$7:$T$89,5,FALSE)</f>
        <v>65</v>
      </c>
      <c r="F34" s="32">
        <f>VLOOKUP(A34,[2]Лист2!$N$7:$T$89,6,FALSE)</f>
        <v>45.7</v>
      </c>
      <c r="G34" s="32">
        <f>VLOOKUP(A34,[2]Лист2!$N$7:$T$89,7,FALSE)</f>
        <v>40.299999999999997</v>
      </c>
      <c r="H34" s="32">
        <f>VLOOKUP(A34,'[3]Таблица 1'!$A$8:$I$584,9,FALSE)</f>
        <v>49.3</v>
      </c>
      <c r="I34" s="32">
        <f>VLOOKUP(A34,[4]Лист2!$N$7:$T$89,3,FALSE)</f>
        <v>50.1</v>
      </c>
      <c r="J34" s="32">
        <f>VLOOKUP(A34,[4]Лист2!$N$7:$T$89,4,FALSE)</f>
        <v>17</v>
      </c>
      <c r="K34" s="32">
        <f>VLOOKUP(A34,[4]Лист2!$N$7:$T$89,5,FALSE)</f>
        <v>68.599999999999994</v>
      </c>
      <c r="L34" s="32">
        <f>VLOOKUP(A34,[4]Лист2!$N$7:$T$89,6,FALSE)</f>
        <v>48.2</v>
      </c>
      <c r="M34" s="32">
        <f>VLOOKUP(A34,[4]Лист2!$N$7:$T$89,7,FALSE)</f>
        <v>42.3</v>
      </c>
      <c r="N34" s="32">
        <f>VLOOKUP(A34,[5]Лист2!$N$7:$T$89,2,FALSE)</f>
        <v>53.267425650146052</v>
      </c>
      <c r="O34" s="32">
        <f>VLOOKUP(A34,[5]Лист2!$N$7:$T$92,3,FALSE)</f>
        <v>53.127551237099304</v>
      </c>
      <c r="P34" s="32">
        <f>VLOOKUP(A34,[5]Лист2!$N$7:$T$92,4,FALSE)</f>
        <v>17.021276595744681</v>
      </c>
      <c r="Q34" s="32">
        <f>VLOOKUP(A34,[5]Лист2!$N$7:$T$92,5,FALSE)</f>
        <v>71.975833670851898</v>
      </c>
      <c r="R34" s="32">
        <f>VLOOKUP(A34,[5]Лист2!$N$7:$T$92,6,FALSE)</f>
        <v>53.173258871858664</v>
      </c>
      <c r="S34" s="32">
        <f>VLOOKUP(A34,[5]Лист2!$N$7:$T$92,7,FALSE)</f>
        <v>39.997480133552919</v>
      </c>
      <c r="T34" s="32">
        <f>VLOOKUP(A34,[6]Лист2!$N$7:$T$85,2,FALSE)</f>
        <v>54.3</v>
      </c>
      <c r="U34" s="32">
        <f>VLOOKUP(A34,[6]Лист2!$N$7:$T$85,3,FALSE)</f>
        <v>37.799999999999997</v>
      </c>
      <c r="V34" s="32">
        <f>VLOOKUP(A34,[6]Лист2!$N$7:$T$85,4,FALSE)</f>
        <v>0.8</v>
      </c>
      <c r="W34" s="32">
        <f>VLOOKUP(A34,[6]Лист2!$N$7:$T$85,5,FALSE)</f>
        <v>73.7</v>
      </c>
      <c r="X34" s="32">
        <f>VLOOKUP(A34,[6]Лист2!$N$7:$T$85,6,FALSE)</f>
        <v>57.4</v>
      </c>
      <c r="Y34" s="32">
        <f>VLOOKUP(A34,[6]Лист2!$N$7:$T$85,7,FALSE)</f>
        <v>45</v>
      </c>
      <c r="Z34" s="80">
        <v>53.8</v>
      </c>
      <c r="AA34" s="80">
        <v>40</v>
      </c>
      <c r="AB34" s="80">
        <v>4</v>
      </c>
      <c r="AC34" s="80">
        <v>48.5</v>
      </c>
      <c r="AD34" s="80">
        <v>57.1</v>
      </c>
      <c r="AE34" s="80">
        <v>51.8</v>
      </c>
      <c r="AF34" s="96">
        <v>51.429283459164722</v>
      </c>
      <c r="AG34" s="96">
        <v>30.294770993482011</v>
      </c>
      <c r="AH34" s="96">
        <v>3.8579123598777114</v>
      </c>
      <c r="AI34" s="96">
        <v>49.493437408110346</v>
      </c>
      <c r="AJ34" s="96">
        <v>55.645663337589696</v>
      </c>
      <c r="AK34" s="96">
        <v>56.194876774747762</v>
      </c>
      <c r="AL34" s="96">
        <v>46.400865521478224</v>
      </c>
      <c r="AM34" s="96">
        <v>32.788536395484627</v>
      </c>
      <c r="AN34" s="96">
        <v>3.8250625207146944</v>
      </c>
      <c r="AO34" s="96">
        <v>47.198374335666017</v>
      </c>
      <c r="AP34" s="96">
        <v>48.988107484380762</v>
      </c>
      <c r="AQ34" s="96">
        <v>49.943015639803917</v>
      </c>
    </row>
    <row r="35" spans="1:43" customFormat="1" ht="47.25">
      <c r="A35" s="35" t="s">
        <v>94</v>
      </c>
      <c r="B35" s="32">
        <f>VLOOKUP(A35,[1]Лист1!$A$8:$I$2600,9,FALSE)</f>
        <v>55</v>
      </c>
      <c r="C35" s="32">
        <v>22.6</v>
      </c>
      <c r="D35" s="32"/>
      <c r="E35" s="32">
        <f>VLOOKUP(A35,[2]Лист2!$N$7:$T$89,5,FALSE)</f>
        <v>17.7</v>
      </c>
      <c r="F35" s="32">
        <f>VLOOKUP(A35,[2]Лист2!$N$7:$T$89,6,FALSE)</f>
        <v>64.599999999999994</v>
      </c>
      <c r="G35" s="32">
        <f>VLOOKUP(A35,[2]Лист2!$N$7:$T$89,7,FALSE)</f>
        <v>82</v>
      </c>
      <c r="H35" s="32">
        <f>VLOOKUP(A35,'[3]Таблица 1'!$A$8:$I$584,9,FALSE)</f>
        <v>59.5</v>
      </c>
      <c r="I35" s="32">
        <f>VLOOKUP(A35,[4]Лист2!$N$7:$T$89,3,FALSE)</f>
        <v>24.6</v>
      </c>
      <c r="J35" s="32"/>
      <c r="K35" s="32">
        <f>VLOOKUP(A35,[4]Лист2!$N$7:$T$89,5,FALSE)</f>
        <v>28.3</v>
      </c>
      <c r="L35" s="32">
        <f>VLOOKUP(A35,[4]Лист2!$N$7:$T$89,6,FALSE)</f>
        <v>71.2</v>
      </c>
      <c r="M35" s="32">
        <f>VLOOKUP(A35,[4]Лист2!$N$7:$T$89,7,FALSE)</f>
        <v>69.3</v>
      </c>
      <c r="N35" s="32">
        <f>VLOOKUP(A35,[5]Лист2!$N$7:$T$89,2,FALSE)</f>
        <v>62.866360595081346</v>
      </c>
      <c r="O35" s="32">
        <f>VLOOKUP(A35,[5]Лист2!$N$7:$T$92,3,FALSE)</f>
        <v>28.534202153882894</v>
      </c>
      <c r="P35" s="32"/>
      <c r="Q35" s="32">
        <f>VLOOKUP(A35,[5]Лист2!$N$7:$T$92,5,FALSE)</f>
        <v>32.532360044503541</v>
      </c>
      <c r="R35" s="32">
        <f>VLOOKUP(A35,[5]Лист2!$N$7:$T$92,6,FALSE)</f>
        <v>73.100764449726483</v>
      </c>
      <c r="S35" s="32">
        <f>VLOOKUP(A35,[5]Лист2!$N$7:$T$92,7,FALSE)</f>
        <v>78.214015021015655</v>
      </c>
      <c r="T35" s="32">
        <f>VLOOKUP(A35,[6]Лист2!$N$7:$T$85,2,FALSE)</f>
        <v>63.9</v>
      </c>
      <c r="U35" s="32">
        <f>VLOOKUP(A35,[6]Лист2!$N$7:$T$85,3,FALSE)</f>
        <v>22.1</v>
      </c>
      <c r="V35" s="32"/>
      <c r="W35" s="32">
        <f>VLOOKUP(A35,[6]Лист2!$N$7:$T$85,5,FALSE)</f>
        <v>36.200000000000003</v>
      </c>
      <c r="X35" s="32">
        <f>VLOOKUP(A35,[6]Лист2!$N$7:$T$85,6,FALSE)</f>
        <v>79</v>
      </c>
      <c r="Y35" s="32">
        <f>VLOOKUP(A35,[6]Лист2!$N$7:$T$85,7,FALSE)</f>
        <v>84.2</v>
      </c>
      <c r="Z35" s="80">
        <v>67.900000000000006</v>
      </c>
      <c r="AA35" s="80">
        <v>37.299999999999997</v>
      </c>
      <c r="AB35" s="80">
        <v>2.8</v>
      </c>
      <c r="AC35" s="80">
        <v>51</v>
      </c>
      <c r="AD35" s="80">
        <v>78.900000000000006</v>
      </c>
      <c r="AE35" s="80">
        <v>74.3</v>
      </c>
      <c r="AF35" s="96">
        <v>71.734369075542219</v>
      </c>
      <c r="AG35" s="96">
        <v>46.56</v>
      </c>
      <c r="AH35" s="96">
        <v>6.083333333333333</v>
      </c>
      <c r="AI35" s="96">
        <v>58.592345850607494</v>
      </c>
      <c r="AJ35" s="96">
        <v>79.323428197173001</v>
      </c>
      <c r="AK35" s="96">
        <v>73.551806509405793</v>
      </c>
      <c r="AL35" s="96">
        <v>54.865419381749184</v>
      </c>
      <c r="AM35" s="96">
        <v>21.259400431070784</v>
      </c>
      <c r="AN35" s="96">
        <v>9.5</v>
      </c>
      <c r="AO35" s="96">
        <v>61.186643153763015</v>
      </c>
      <c r="AP35" s="96">
        <v>79.161983760963906</v>
      </c>
      <c r="AQ35" s="96">
        <v>31.118203579163342</v>
      </c>
    </row>
    <row r="36" spans="1:43" customFormat="1" ht="47.25">
      <c r="A36" s="35" t="s">
        <v>95</v>
      </c>
      <c r="B36" s="32">
        <f>VLOOKUP(A36,[1]Лист1!$A$8:$I$2600,9,FALSE)</f>
        <v>81.2</v>
      </c>
      <c r="C36" s="32">
        <v>51.1</v>
      </c>
      <c r="D36" s="32">
        <f>VLOOKUP(A36,[2]Лист2!$N$7:$T$89,4,FALSE)</f>
        <v>25.1</v>
      </c>
      <c r="E36" s="32">
        <f>VLOOKUP(A36,[2]Лист2!$N$7:$T$89,5,FALSE)</f>
        <v>78</v>
      </c>
      <c r="F36" s="32">
        <f>VLOOKUP(A36,[2]Лист2!$N$7:$T$89,6,FALSE)</f>
        <v>84.4</v>
      </c>
      <c r="G36" s="32">
        <f>VLOOKUP(A36,[2]Лист2!$N$7:$T$89,7,FALSE)</f>
        <v>97.8</v>
      </c>
      <c r="H36" s="32">
        <f>VLOOKUP(A36,'[3]Таблица 1'!$A$8:$I$584,9,FALSE)</f>
        <v>85.7</v>
      </c>
      <c r="I36" s="32">
        <f>VLOOKUP(A36,[4]Лист2!$N$7:$T$89,3,FALSE)</f>
        <v>55.5</v>
      </c>
      <c r="J36" s="32">
        <f>VLOOKUP(A36,[4]Лист2!$N$7:$T$89,4,FALSE)</f>
        <v>40.1</v>
      </c>
      <c r="K36" s="32">
        <f>VLOOKUP(A36,[4]Лист2!$N$7:$T$89,5,FALSE)</f>
        <v>79.5</v>
      </c>
      <c r="L36" s="32">
        <f>VLOOKUP(A36,[4]Лист2!$N$7:$T$89,6,FALSE)</f>
        <v>88.9</v>
      </c>
      <c r="M36" s="32">
        <f>VLOOKUP(A36,[4]Лист2!$N$7:$T$89,7,FALSE)</f>
        <v>96.2</v>
      </c>
      <c r="N36" s="32">
        <f>VLOOKUP(A36,[5]Лист2!$N$7:$T$89,2,FALSE)</f>
        <v>89.284769256380827</v>
      </c>
      <c r="O36" s="32">
        <f>VLOOKUP(A36,[5]Лист2!$N$7:$T$92,3,FALSE)</f>
        <v>58.088407125779703</v>
      </c>
      <c r="P36" s="32">
        <f>VLOOKUP(A36,[5]Лист2!$N$7:$T$92,4,FALSE)</f>
        <v>43.139841688654357</v>
      </c>
      <c r="Q36" s="32">
        <f>VLOOKUP(A36,[5]Лист2!$N$7:$T$92,5,FALSE)</f>
        <v>79.585498417248999</v>
      </c>
      <c r="R36" s="32">
        <f>VLOOKUP(A36,[5]Лист2!$N$7:$T$92,6,FALSE)</f>
        <v>92.982181513345836</v>
      </c>
      <c r="S36" s="32">
        <f>VLOOKUP(A36,[5]Лист2!$N$7:$T$92,7,FALSE)</f>
        <v>97.323105823418913</v>
      </c>
      <c r="T36" s="32">
        <f>VLOOKUP(A36,[6]Лист2!$N$7:$T$85,2,FALSE)</f>
        <v>90.3</v>
      </c>
      <c r="U36" s="32">
        <f>VLOOKUP(A36,[6]Лист2!$N$7:$T$85,3,FALSE)</f>
        <v>60.7</v>
      </c>
      <c r="V36" s="32">
        <f>VLOOKUP(A36,[6]Лист2!$N$7:$T$85,4,FALSE)</f>
        <v>46.2</v>
      </c>
      <c r="W36" s="32">
        <f>VLOOKUP(A36,[6]Лист2!$N$7:$T$85,5,FALSE)</f>
        <v>80.099999999999994</v>
      </c>
      <c r="X36" s="32">
        <f>VLOOKUP(A36,[6]Лист2!$N$7:$T$85,6,FALSE)</f>
        <v>94.2</v>
      </c>
      <c r="Y36" s="32">
        <f>VLOOKUP(A36,[6]Лист2!$N$7:$T$85,7,FALSE)</f>
        <v>83.8</v>
      </c>
      <c r="Z36" s="80">
        <v>92.1</v>
      </c>
      <c r="AA36" s="80">
        <v>63</v>
      </c>
      <c r="AB36" s="80">
        <v>49.2</v>
      </c>
      <c r="AC36" s="80">
        <v>80.599999999999994</v>
      </c>
      <c r="AD36" s="80">
        <v>95.9</v>
      </c>
      <c r="AE36" s="80">
        <v>84.6</v>
      </c>
      <c r="AF36" s="96">
        <v>91.644814336997982</v>
      </c>
      <c r="AG36" s="96">
        <v>63.479480127271749</v>
      </c>
      <c r="AH36" s="96">
        <v>52.902374670184699</v>
      </c>
      <c r="AI36" s="96">
        <v>81.162276772382484</v>
      </c>
      <c r="AJ36" s="96">
        <v>95.370747417909897</v>
      </c>
      <c r="AK36" s="96">
        <v>85.811606391925991</v>
      </c>
      <c r="AL36" s="96">
        <v>89.768536369027757</v>
      </c>
      <c r="AM36" s="96">
        <v>66.292760969997659</v>
      </c>
      <c r="AN36" s="96">
        <v>56.596306068601585</v>
      </c>
      <c r="AO36" s="96">
        <v>81.687869557426978</v>
      </c>
      <c r="AP36" s="96">
        <v>92.626218877883517</v>
      </c>
      <c r="AQ36" s="96">
        <v>92.228110017663383</v>
      </c>
    </row>
    <row r="37" spans="1:43" customFormat="1" ht="47.25">
      <c r="A37" s="35" t="s">
        <v>96</v>
      </c>
      <c r="B37" s="32">
        <f>VLOOKUP(A37,[1]Лист1!$A$8:$I$2600,9,FALSE)</f>
        <v>44.9</v>
      </c>
      <c r="C37" s="32">
        <v>20.9</v>
      </c>
      <c r="D37" s="32">
        <f>VLOOKUP(A37,[2]Лист2!$N$7:$T$89,4,FALSE)</f>
        <v>34.1</v>
      </c>
      <c r="E37" s="32">
        <f>VLOOKUP(A37,[2]Лист2!$N$7:$T$89,5,FALSE)</f>
        <v>40.299999999999997</v>
      </c>
      <c r="F37" s="32">
        <f>VLOOKUP(A37,[2]Лист2!$N$7:$T$89,6,FALSE)</f>
        <v>63.9</v>
      </c>
      <c r="G37" s="32">
        <f>VLOOKUP(A37,[2]Лист2!$N$7:$T$89,7,FALSE)</f>
        <v>81.8</v>
      </c>
      <c r="H37" s="32">
        <f>VLOOKUP(A37,'[3]Таблица 1'!$A$8:$I$584,9,FALSE)</f>
        <v>49.5</v>
      </c>
      <c r="I37" s="32">
        <f>VLOOKUP(A37,[4]Лист2!$N$7:$T$89,3,FALSE)</f>
        <v>32</v>
      </c>
      <c r="J37" s="32">
        <f>VLOOKUP(A37,[4]Лист2!$N$7:$T$89,4,FALSE)</f>
        <v>37</v>
      </c>
      <c r="K37" s="32">
        <f>VLOOKUP(A37,[4]Лист2!$N$7:$T$89,5,FALSE)</f>
        <v>45.9</v>
      </c>
      <c r="L37" s="32">
        <f>VLOOKUP(A37,[4]Лист2!$N$7:$T$89,6,FALSE)</f>
        <v>59.8</v>
      </c>
      <c r="M37" s="32">
        <f>VLOOKUP(A37,[4]Лист2!$N$7:$T$89,7,FALSE)</f>
        <v>75</v>
      </c>
      <c r="N37" s="32">
        <f>VLOOKUP(A37,[5]Лист2!$N$7:$T$89,2,FALSE)</f>
        <v>42.778898212821531</v>
      </c>
      <c r="O37" s="32">
        <f>VLOOKUP(A37,[5]Лист2!$N$7:$T$92,3,FALSE)</f>
        <v>30.287004085936474</v>
      </c>
      <c r="P37" s="32">
        <f>VLOOKUP(A37,[5]Лист2!$N$7:$T$92,4,FALSE)</f>
        <v>31.299833117003516</v>
      </c>
      <c r="Q37" s="32">
        <f>VLOOKUP(A37,[5]Лист2!$N$7:$T$92,5,FALSE)</f>
        <v>38.959884112846552</v>
      </c>
      <c r="R37" s="32">
        <f>VLOOKUP(A37,[5]Лист2!$N$7:$T$92,6,FALSE)</f>
        <v>51.373402019560864</v>
      </c>
      <c r="S37" s="32">
        <f>VLOOKUP(A37,[5]Лист2!$N$7:$T$92,7,FALSE)</f>
        <v>36.642795485789193</v>
      </c>
      <c r="T37" s="32">
        <f>VLOOKUP(A37,[6]Лист2!$N$7:$T$85,2,FALSE)</f>
        <v>41.2</v>
      </c>
      <c r="U37" s="32">
        <f>VLOOKUP(A37,[6]Лист2!$N$7:$T$85,3,FALSE)</f>
        <v>23.6</v>
      </c>
      <c r="V37" s="32">
        <f>VLOOKUP(A37,[6]Лист2!$N$7:$T$85,4,FALSE)</f>
        <v>39.299999999999997</v>
      </c>
      <c r="W37" s="32">
        <f>VLOOKUP(A37,[6]Лист2!$N$7:$T$85,5,FALSE)</f>
        <v>42.7</v>
      </c>
      <c r="X37" s="32">
        <f>VLOOKUP(A37,[6]Лист2!$N$7:$T$85,6,FALSE)</f>
        <v>51.8</v>
      </c>
      <c r="Y37" s="32">
        <f>VLOOKUP(A37,[6]Лист2!$N$7:$T$85,7,FALSE)</f>
        <v>35.5</v>
      </c>
      <c r="Z37" s="80">
        <v>33.1</v>
      </c>
      <c r="AA37" s="80">
        <v>25.7</v>
      </c>
      <c r="AB37" s="80">
        <v>43</v>
      </c>
      <c r="AC37" s="80">
        <v>35.4</v>
      </c>
      <c r="AD37" s="80">
        <v>33.9</v>
      </c>
      <c r="AE37" s="80">
        <v>35</v>
      </c>
      <c r="AF37" s="96">
        <v>42.960770598043041</v>
      </c>
      <c r="AG37" s="96">
        <v>50.70689088992205</v>
      </c>
      <c r="AH37" s="96">
        <v>48.681366191093815</v>
      </c>
      <c r="AI37" s="96">
        <v>44.164523380384374</v>
      </c>
      <c r="AJ37" s="96">
        <v>43.047297619576284</v>
      </c>
      <c r="AK37" s="96">
        <v>30.413467879406237</v>
      </c>
      <c r="AL37" s="96">
        <v>49.61726122651708</v>
      </c>
      <c r="AM37" s="96">
        <v>35.686314690710923</v>
      </c>
      <c r="AN37" s="96">
        <v>51.96714223951578</v>
      </c>
      <c r="AO37" s="96">
        <v>51.01083148523125</v>
      </c>
      <c r="AP37" s="96">
        <v>54.178084699139205</v>
      </c>
      <c r="AQ37" s="96">
        <v>55.245883998708706</v>
      </c>
    </row>
    <row r="38" spans="1:43" customFormat="1">
      <c r="A38" s="35" t="s">
        <v>97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80"/>
      <c r="AA38" s="80"/>
      <c r="AB38" s="80"/>
      <c r="AC38" s="80"/>
      <c r="AD38" s="80"/>
      <c r="AE38" s="80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</row>
    <row r="39" spans="1:43" customFormat="1" ht="31.5">
      <c r="A39" s="35" t="s">
        <v>98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>
        <f>VLOOKUP(A39,[5]Лист2!$N$7:$T$89,2,FALSE)</f>
        <v>81</v>
      </c>
      <c r="O39" s="32">
        <f>VLOOKUP(A39,[5]Лист2!$N$7:$T$92,3,FALSE)</f>
        <v>46.327683615819218</v>
      </c>
      <c r="P39" s="32"/>
      <c r="Q39" s="32">
        <f>VLOOKUP(A39,[5]Лист2!$N$7:$T$92,5,FALSE)</f>
        <v>43.165887850467286</v>
      </c>
      <c r="R39" s="32">
        <f>VLOOKUP(A39,[5]Лист2!$N$7:$T$92,6,FALSE)</f>
        <v>96.28250073035349</v>
      </c>
      <c r="S39" s="32">
        <f>VLOOKUP(A39,[5]Лист2!$N$7:$T$92,7,FALSE)</f>
        <v>100</v>
      </c>
      <c r="T39" s="32">
        <f>VLOOKUP(A39,[6]Лист2!$N$7:$T$85,2,FALSE)</f>
        <v>78.8</v>
      </c>
      <c r="U39" s="32">
        <f>VLOOKUP(A39,[6]Лист2!$N$7:$T$85,3,FALSE)</f>
        <v>47.5</v>
      </c>
      <c r="V39" s="32"/>
      <c r="W39" s="32">
        <f>VLOOKUP(A39,[6]Лист2!$N$7:$T$85,5,FALSE)</f>
        <v>44.8</v>
      </c>
      <c r="X39" s="32">
        <f>VLOOKUP(A39,[6]Лист2!$N$7:$T$85,6,FALSE)</f>
        <v>87.3</v>
      </c>
      <c r="Y39" s="32">
        <f>VLOOKUP(A39,[6]Лист2!$N$7:$T$85,7,FALSE)</f>
        <v>100</v>
      </c>
      <c r="Z39" s="80">
        <v>82.7</v>
      </c>
      <c r="AA39" s="80">
        <v>47.5</v>
      </c>
      <c r="AB39" s="80"/>
      <c r="AC39" s="80">
        <v>44.8</v>
      </c>
      <c r="AD39" s="80">
        <v>100</v>
      </c>
      <c r="AE39" s="80">
        <v>98.5</v>
      </c>
      <c r="AF39" s="96">
        <v>74.134374862860398</v>
      </c>
      <c r="AG39" s="96">
        <v>62.810945273631837</v>
      </c>
      <c r="AH39" s="96"/>
      <c r="AI39" s="96">
        <v>87.676886792452834</v>
      </c>
      <c r="AJ39" s="96">
        <v>78.559117545673899</v>
      </c>
      <c r="AK39" s="96">
        <v>73.649754500818332</v>
      </c>
      <c r="AL39" s="96">
        <v>78.628753883327576</v>
      </c>
      <c r="AM39" s="96">
        <v>62.19909923901227</v>
      </c>
      <c r="AN39" s="96"/>
      <c r="AO39" s="96">
        <v>94.275700934579433</v>
      </c>
      <c r="AP39" s="96">
        <v>85.213032581453632</v>
      </c>
      <c r="AQ39" s="96">
        <v>78.690671031096556</v>
      </c>
    </row>
    <row r="40" spans="1:43" customFormat="1" ht="31.5">
      <c r="A40" s="35" t="s">
        <v>99</v>
      </c>
      <c r="B40" s="32">
        <f>VLOOKUP(A40,[1]Лист1!$A$8:$I$2600,9,FALSE)</f>
        <v>69.900000000000006</v>
      </c>
      <c r="C40" s="32"/>
      <c r="D40" s="32"/>
      <c r="E40" s="32">
        <f>VLOOKUP(A40,[2]Лист2!$N$7:$T$89,5,FALSE)</f>
        <v>32.4</v>
      </c>
      <c r="F40" s="32">
        <f>VLOOKUP(A40,[2]Лист2!$N$7:$T$89,6,FALSE)</f>
        <v>88.8</v>
      </c>
      <c r="G40" s="32">
        <f>VLOOKUP(A40,[2]Лист2!$N$7:$T$89,7,FALSE)</f>
        <v>30.2</v>
      </c>
      <c r="H40" s="32">
        <f>VLOOKUP(A40,'[3]Таблица 1'!$A$8:$I$584,9,FALSE)</f>
        <v>73.2</v>
      </c>
      <c r="I40" s="32"/>
      <c r="J40" s="32"/>
      <c r="K40" s="32">
        <f>VLOOKUP(A40,[4]Лист2!$N$7:$T$89,5,FALSE)</f>
        <v>40.5</v>
      </c>
      <c r="L40" s="32">
        <f>VLOOKUP(A40,[4]Лист2!$N$7:$T$89,6,FALSE)</f>
        <v>76.900000000000006</v>
      </c>
      <c r="M40" s="32">
        <f>VLOOKUP(A40,[4]Лист2!$N$7:$T$89,7,FALSE)</f>
        <v>48.5</v>
      </c>
      <c r="N40" s="32">
        <f>VLOOKUP(A40,[5]Лист2!$N$7:$T$89,2,FALSE)</f>
        <v>85.012904623992753</v>
      </c>
      <c r="O40" s="32"/>
      <c r="P40" s="32"/>
      <c r="Q40" s="32"/>
      <c r="R40" s="32">
        <f>VLOOKUP(A40,[5]Лист2!$N$7:$T$92,6,FALSE)</f>
        <v>87.291748620517339</v>
      </c>
      <c r="S40" s="32">
        <f>VLOOKUP(A40,[5]Лист2!$N$7:$T$92,7,FALSE)</f>
        <v>56.26927718921818</v>
      </c>
      <c r="T40" s="32">
        <f>VLOOKUP(A40,[6]Лист2!$N$7:$T$85,2,FALSE)</f>
        <v>87.8</v>
      </c>
      <c r="U40" s="32"/>
      <c r="V40" s="32"/>
      <c r="W40" s="32"/>
      <c r="X40" s="32">
        <f>VLOOKUP(A40,[6]Лист2!$N$7:$T$85,6,FALSE)</f>
        <v>89.3</v>
      </c>
      <c r="Y40" s="32">
        <f>VLOOKUP(A40,[6]Лист2!$N$7:$T$85,7,FALSE)</f>
        <v>76</v>
      </c>
      <c r="Z40" s="80">
        <v>57.2</v>
      </c>
      <c r="AA40" s="80">
        <v>58.9</v>
      </c>
      <c r="AB40" s="80"/>
      <c r="AC40" s="80">
        <v>30.4</v>
      </c>
      <c r="AD40" s="80">
        <v>60.7</v>
      </c>
      <c r="AE40" s="80">
        <v>49.3</v>
      </c>
      <c r="AF40" s="96">
        <v>75.536918012227616</v>
      </c>
      <c r="AG40" s="96"/>
      <c r="AH40" s="96"/>
      <c r="AI40" s="96"/>
      <c r="AJ40" s="96">
        <v>78.699305809280233</v>
      </c>
      <c r="AK40" s="96">
        <v>73.160351455244367</v>
      </c>
      <c r="AL40" s="96">
        <v>100</v>
      </c>
      <c r="AM40" s="96"/>
      <c r="AN40" s="96"/>
      <c r="AO40" s="96"/>
      <c r="AP40" s="96"/>
      <c r="AQ40" s="96">
        <v>100</v>
      </c>
    </row>
    <row r="41" spans="1:43" customFormat="1" ht="78.75">
      <c r="A41" s="35" t="s">
        <v>100</v>
      </c>
      <c r="B41" s="32">
        <f>VLOOKUP(A41,[1]Лист1!$A$8:$I$2600,9,FALSE)</f>
        <v>50.6</v>
      </c>
      <c r="C41" s="32">
        <v>23.2</v>
      </c>
      <c r="D41" s="32">
        <f>VLOOKUP(A41,[2]Лист2!$N$7:$T$89,4,FALSE)</f>
        <v>2.1</v>
      </c>
      <c r="E41" s="32">
        <f>VLOOKUP(A41,[2]Лист2!$N$7:$T$89,5,FALSE)</f>
        <v>52.3</v>
      </c>
      <c r="F41" s="32">
        <f>VLOOKUP(A41,[2]Лист2!$N$7:$T$89,6,FALSE)</f>
        <v>57</v>
      </c>
      <c r="G41" s="32">
        <f>VLOOKUP(A41,[2]Лист2!$N$7:$T$89,7,FALSE)</f>
        <v>59.1</v>
      </c>
      <c r="H41" s="32">
        <f>VLOOKUP(A41,'[3]Таблица 1'!$A$8:$I$584,9,FALSE)</f>
        <v>51.2</v>
      </c>
      <c r="I41" s="32">
        <f>VLOOKUP(A41,[4]Лист2!$N$7:$T$89,3,FALSE)</f>
        <v>23.1</v>
      </c>
      <c r="J41" s="32">
        <f>VLOOKUP(A41,[4]Лист2!$N$7:$T$89,4,FALSE)</f>
        <v>84</v>
      </c>
      <c r="K41" s="32">
        <f>VLOOKUP(A41,[4]Лист2!$N$7:$T$89,5,FALSE)</f>
        <v>43.1</v>
      </c>
      <c r="L41" s="32">
        <f>VLOOKUP(A41,[4]Лист2!$N$7:$T$89,6,FALSE)</f>
        <v>60.2</v>
      </c>
      <c r="M41" s="32">
        <f>VLOOKUP(A41,[4]Лист2!$N$7:$T$89,7,FALSE)</f>
        <v>63.3</v>
      </c>
      <c r="N41" s="32">
        <f>VLOOKUP(A41,[5]Лист2!$N$7:$T$89,2,FALSE)</f>
        <v>53.427722877344131</v>
      </c>
      <c r="O41" s="32">
        <f>VLOOKUP(A41,[5]Лист2!$N$7:$T$92,3,FALSE)</f>
        <v>25.662926759966176</v>
      </c>
      <c r="P41" s="32">
        <f>VLOOKUP(A41,[5]Лист2!$N$7:$T$92,4,FALSE)</f>
        <v>85.620915032679747</v>
      </c>
      <c r="Q41" s="32">
        <f>VLOOKUP(A41,[5]Лист2!$N$7:$T$92,5,FALSE)</f>
        <v>43.864282543558062</v>
      </c>
      <c r="R41" s="32">
        <f>VLOOKUP(A41,[5]Лист2!$N$7:$T$92,6,FALSE)</f>
        <v>62.897669982179529</v>
      </c>
      <c r="S41" s="32">
        <f>VLOOKUP(A41,[5]Лист2!$N$7:$T$92,7,FALSE)</f>
        <v>62.360635848182355</v>
      </c>
      <c r="T41" s="32">
        <v>55.8</v>
      </c>
      <c r="U41" s="32">
        <f>VLOOKUP(A41,[6]Лист2!$N$7:$T$85,3,FALSE)</f>
        <v>26.8</v>
      </c>
      <c r="V41" s="32">
        <f>VLOOKUP(A41,[6]Лист2!$N$7:$T$85,4,FALSE)</f>
        <v>85.6</v>
      </c>
      <c r="W41" s="32">
        <v>45.3</v>
      </c>
      <c r="X41" s="32">
        <f>VLOOKUP(A41,[6]Лист2!$N$7:$T$85,6,FALSE)</f>
        <v>65.900000000000006</v>
      </c>
      <c r="Y41" s="32">
        <v>63.7</v>
      </c>
      <c r="Z41" s="80">
        <v>57.6</v>
      </c>
      <c r="AA41" s="80">
        <v>28.7</v>
      </c>
      <c r="AB41" s="80">
        <v>87.3</v>
      </c>
      <c r="AC41" s="80">
        <v>47.6</v>
      </c>
      <c r="AD41" s="80">
        <v>66.8</v>
      </c>
      <c r="AE41" s="80">
        <v>70.5</v>
      </c>
      <c r="AF41" s="96">
        <v>58.635515306068839</v>
      </c>
      <c r="AG41" s="96">
        <v>32.456516024148357</v>
      </c>
      <c r="AH41" s="96">
        <v>85.281385281385283</v>
      </c>
      <c r="AI41" s="96">
        <v>53.759609169830199</v>
      </c>
      <c r="AJ41" s="96">
        <v>65.587850355290655</v>
      </c>
      <c r="AK41" s="96">
        <v>59.608965721081454</v>
      </c>
      <c r="AL41" s="96">
        <v>59.222529799234877</v>
      </c>
      <c r="AM41" s="96">
        <v>32.182237833789429</v>
      </c>
      <c r="AN41" s="96">
        <v>85.714285714285708</v>
      </c>
      <c r="AO41" s="96">
        <v>47.916291024653653</v>
      </c>
      <c r="AP41" s="96">
        <v>68.470758137764705</v>
      </c>
      <c r="AQ41" s="96">
        <v>59.351203117453636</v>
      </c>
    </row>
    <row r="42" spans="1:43" customFormat="1" ht="47.25">
      <c r="A42" s="35" t="s">
        <v>47</v>
      </c>
      <c r="B42" s="32">
        <f>VLOOKUP(A42,[1]Лист1!$A$8:$I$2600,9,FALSE)</f>
        <v>50.6</v>
      </c>
      <c r="C42" s="32">
        <v>23.2</v>
      </c>
      <c r="D42" s="32">
        <f>VLOOKUP(A42,[2]Лист2!$N$7:$T$89,4,FALSE)</f>
        <v>2.1</v>
      </c>
      <c r="E42" s="32">
        <f>VLOOKUP(A42,[2]Лист2!$N$7:$T$89,5,FALSE)</f>
        <v>52.3</v>
      </c>
      <c r="F42" s="32">
        <f>VLOOKUP(A42,[2]Лист2!$N$7:$T$89,6,FALSE)</f>
        <v>57</v>
      </c>
      <c r="G42" s="32">
        <f>VLOOKUP(A42,[2]Лист2!$N$7:$T$89,7,FALSE)</f>
        <v>59.1</v>
      </c>
      <c r="H42" s="32">
        <f>VLOOKUP(A42,'[3]Таблица 1'!$A$8:$I$584,9,FALSE)</f>
        <v>51.2</v>
      </c>
      <c r="I42" s="32">
        <f>VLOOKUP(A42,[4]Лист2!$N$7:$T$89,3,FALSE)</f>
        <v>23.1</v>
      </c>
      <c r="J42" s="32">
        <f>VLOOKUP(A42,[4]Лист2!$N$7:$T$89,4,FALSE)</f>
        <v>84</v>
      </c>
      <c r="K42" s="32">
        <f>VLOOKUP(A42,[4]Лист2!$N$7:$T$89,5,FALSE)</f>
        <v>43.1</v>
      </c>
      <c r="L42" s="32">
        <f>VLOOKUP(A42,[4]Лист2!$N$7:$T$89,6,FALSE)</f>
        <v>60.2</v>
      </c>
      <c r="M42" s="32">
        <f>VLOOKUP(A42,[4]Лист2!$N$7:$T$89,7,FALSE)</f>
        <v>63.3</v>
      </c>
      <c r="N42" s="32">
        <f>VLOOKUP(A42,[5]Лист2!$N$7:$T$89,2,FALSE)</f>
        <v>53.427722877344131</v>
      </c>
      <c r="O42" s="32">
        <f>VLOOKUP(A42,[5]Лист2!$N$7:$T$92,3,FALSE)</f>
        <v>25.662926759966176</v>
      </c>
      <c r="P42" s="32">
        <f>VLOOKUP(A42,[5]Лист2!$N$7:$T$92,4,FALSE)</f>
        <v>85.620915032679747</v>
      </c>
      <c r="Q42" s="32">
        <f>VLOOKUP(A42,[5]Лист2!$N$7:$T$92,5,FALSE)</f>
        <v>43.864282543558062</v>
      </c>
      <c r="R42" s="32">
        <f>VLOOKUP(A42,[5]Лист2!$N$7:$T$92,6,FALSE)</f>
        <v>62.897669982179529</v>
      </c>
      <c r="S42" s="32">
        <f>VLOOKUP(A42,[5]Лист2!$N$7:$T$92,7,FALSE)</f>
        <v>62.360635848182355</v>
      </c>
      <c r="T42" s="32">
        <v>55.8</v>
      </c>
      <c r="U42" s="32">
        <f>VLOOKUP(A42,[6]Лист2!$N$7:$T$85,3,FALSE)</f>
        <v>26.8</v>
      </c>
      <c r="V42" s="32">
        <f>VLOOKUP(A42,[6]Лист2!$N$7:$T$85,4,FALSE)</f>
        <v>85.6</v>
      </c>
      <c r="W42" s="32">
        <v>45.3</v>
      </c>
      <c r="X42" s="32">
        <f>VLOOKUP(A42,[6]Лист2!$N$7:$T$85,6,FALSE)</f>
        <v>65.900000000000006</v>
      </c>
      <c r="Y42" s="32">
        <v>63.7</v>
      </c>
      <c r="Z42" s="80">
        <v>57.6</v>
      </c>
      <c r="AA42" s="80">
        <v>28.7</v>
      </c>
      <c r="AB42" s="80">
        <v>87.3</v>
      </c>
      <c r="AC42" s="80">
        <v>47.6</v>
      </c>
      <c r="AD42" s="80">
        <v>66.8</v>
      </c>
      <c r="AE42" s="80">
        <v>70.5</v>
      </c>
      <c r="AF42" s="96">
        <v>58.635515306068839</v>
      </c>
      <c r="AG42" s="96">
        <v>32.456516024148357</v>
      </c>
      <c r="AH42" s="96">
        <v>85.281385281385283</v>
      </c>
      <c r="AI42" s="96">
        <v>53.759609169830199</v>
      </c>
      <c r="AJ42" s="96">
        <v>65.587850355290655</v>
      </c>
      <c r="AK42" s="96">
        <v>59.608965721081454</v>
      </c>
      <c r="AL42" s="96">
        <v>59.222529799234877</v>
      </c>
      <c r="AM42" s="96">
        <v>32.182237833789429</v>
      </c>
      <c r="AN42" s="96">
        <v>85.714285714285708</v>
      </c>
      <c r="AO42" s="96">
        <v>47.916291024653653</v>
      </c>
      <c r="AP42" s="96">
        <v>68.470758137764705</v>
      </c>
      <c r="AQ42" s="96">
        <v>59.351203117453636</v>
      </c>
    </row>
    <row r="43" spans="1:43" customFormat="1" ht="94.5">
      <c r="A43" s="35" t="s">
        <v>101</v>
      </c>
      <c r="B43" s="32">
        <f>VLOOKUP(A43,[1]Лист1!$A$8:$I$2600,9,FALSE)</f>
        <v>39.1</v>
      </c>
      <c r="C43" s="32">
        <v>31.4</v>
      </c>
      <c r="D43" s="32">
        <f>VLOOKUP(A43,[2]Лист2!$N$7:$T$89,4,FALSE)</f>
        <v>16.5</v>
      </c>
      <c r="E43" s="32">
        <f>VLOOKUP(A43,[2]Лист2!$N$7:$T$89,5,FALSE)</f>
        <v>38.700000000000003</v>
      </c>
      <c r="F43" s="32">
        <f>VLOOKUP(A43,[2]Лист2!$N$7:$T$89,6,FALSE)</f>
        <v>37.6</v>
      </c>
      <c r="G43" s="32">
        <f>VLOOKUP(A43,[2]Лист2!$N$7:$T$89,7,FALSE)</f>
        <v>69.099999999999994</v>
      </c>
      <c r="H43" s="32">
        <f>VLOOKUP(A43,'[3]Таблица 1'!$A$8:$I$584,9,FALSE)</f>
        <v>40.299999999999997</v>
      </c>
      <c r="I43" s="32">
        <f>VLOOKUP(A43,[4]Лист2!$N$7:$T$89,3,FALSE)</f>
        <v>32.799999999999997</v>
      </c>
      <c r="J43" s="32">
        <f>VLOOKUP(A43,[4]Лист2!$N$7:$T$89,4,FALSE)</f>
        <v>18.600000000000001</v>
      </c>
      <c r="K43" s="32">
        <f>VLOOKUP(A43,[4]Лист2!$N$7:$T$89,5,FALSE)</f>
        <v>39.9</v>
      </c>
      <c r="L43" s="32">
        <f>VLOOKUP(A43,[4]Лист2!$N$7:$T$89,6,FALSE)</f>
        <v>39.5</v>
      </c>
      <c r="M43" s="32">
        <f>VLOOKUP(A43,[4]Лист2!$N$7:$T$89,7,FALSE)</f>
        <v>68.599999999999994</v>
      </c>
      <c r="N43" s="32">
        <f>VLOOKUP(A43,[5]Лист2!$N$7:$T$89,2,FALSE)</f>
        <v>40.064679770456465</v>
      </c>
      <c r="O43" s="32">
        <f>VLOOKUP(A43,[5]Лист2!$N$7:$T$92,3,FALSE)</f>
        <v>34.678802962078883</v>
      </c>
      <c r="P43" s="32">
        <f>VLOOKUP(A43,[5]Лист2!$N$7:$T$92,4,FALSE)</f>
        <v>20.778318276580968</v>
      </c>
      <c r="Q43" s="32">
        <f>VLOOKUP(A43,[5]Лист2!$N$7:$T$92,5,FALSE)</f>
        <v>38.784992153905215</v>
      </c>
      <c r="R43" s="32">
        <v>45.6</v>
      </c>
      <c r="S43" s="32">
        <f>VLOOKUP(A43,[5]Лист2!$N$7:$T$92,7,FALSE)</f>
        <v>50.822576133849793</v>
      </c>
      <c r="T43" s="32">
        <f>VLOOKUP(A43,[6]Лист2!$N$7:$T$85,2,FALSE)</f>
        <v>37.4</v>
      </c>
      <c r="U43" s="32">
        <f>VLOOKUP(A43,[6]Лист2!$N$7:$T$85,3,FALSE)</f>
        <v>30.8</v>
      </c>
      <c r="V43" s="32"/>
      <c r="W43" s="32">
        <f>VLOOKUP(A43,[6]Лист2!$N$7:$T$85,5,FALSE)</f>
        <v>35.200000000000003</v>
      </c>
      <c r="X43" s="32">
        <f>VLOOKUP(A43,[6]Лист2!$N$7:$T$85,6,FALSE)</f>
        <v>44.3</v>
      </c>
      <c r="Y43" s="32">
        <f>VLOOKUP(A43,[6]Лист2!$N$7:$T$85,7,FALSE)</f>
        <v>56.6</v>
      </c>
      <c r="Z43" s="80">
        <v>37.700000000000003</v>
      </c>
      <c r="AA43" s="80">
        <v>30.9</v>
      </c>
      <c r="AB43" s="80"/>
      <c r="AC43" s="80">
        <v>35.9</v>
      </c>
      <c r="AD43" s="80">
        <v>42.9</v>
      </c>
      <c r="AE43" s="80">
        <v>57.2</v>
      </c>
      <c r="AF43" s="96">
        <v>37.077862903661192</v>
      </c>
      <c r="AG43" s="96">
        <v>31.4130055705843</v>
      </c>
      <c r="AH43" s="96"/>
      <c r="AI43" s="96">
        <v>35.636402713412586</v>
      </c>
      <c r="AJ43" s="96">
        <v>39.523242032044848</v>
      </c>
      <c r="AK43" s="96">
        <v>53.508074121015184</v>
      </c>
      <c r="AL43" s="96">
        <v>35.790181839767307</v>
      </c>
      <c r="AM43" s="96">
        <v>33.468503344158485</v>
      </c>
      <c r="AN43" s="96"/>
      <c r="AO43" s="96">
        <v>32.508142231562978</v>
      </c>
      <c r="AP43" s="96">
        <v>44.272422459921465</v>
      </c>
      <c r="AQ43" s="96">
        <v>50.956691874629506</v>
      </c>
    </row>
    <row r="44" spans="1:43" customFormat="1" ht="31.5">
      <c r="A44" s="35" t="s">
        <v>102</v>
      </c>
      <c r="B44" s="32">
        <f>VLOOKUP(A44,[1]Лист1!$A$8:$I$2600,9,FALSE)</f>
        <v>37</v>
      </c>
      <c r="C44" s="32">
        <v>31.1</v>
      </c>
      <c r="D44" s="32"/>
      <c r="E44" s="32">
        <f>VLOOKUP(A44,[2]Лист2!$N$7:$T$89,5,FALSE)</f>
        <v>37.799999999999997</v>
      </c>
      <c r="F44" s="32">
        <f>VLOOKUP(A44,[2]Лист2!$N$7:$T$89,6,FALSE)</f>
        <v>35</v>
      </c>
      <c r="G44" s="32">
        <f>VLOOKUP(A44,[2]Лист2!$N$7:$T$89,7,FALSE)</f>
        <v>67.400000000000006</v>
      </c>
      <c r="H44" s="32">
        <f>VLOOKUP(A44,'[3]Таблица 1'!$A$8:$I$584,9,FALSE)</f>
        <v>38.799999999999997</v>
      </c>
      <c r="I44" s="32">
        <f>VLOOKUP(A44,[4]Лист2!$N$7:$T$89,3,FALSE)</f>
        <v>32.5</v>
      </c>
      <c r="J44" s="32"/>
      <c r="K44" s="32">
        <f>VLOOKUP(A44,[4]Лист2!$N$7:$T$89,5,FALSE)</f>
        <v>39.299999999999997</v>
      </c>
      <c r="L44" s="32">
        <f>VLOOKUP(A44,[4]Лист2!$N$7:$T$89,6,FALSE)</f>
        <v>37.6</v>
      </c>
      <c r="M44" s="32">
        <f>VLOOKUP(A44,[4]Лист2!$N$7:$T$89,7,FALSE)</f>
        <v>69.099999999999994</v>
      </c>
      <c r="N44" s="32">
        <f>VLOOKUP(A44,[5]Лист2!$N$7:$T$89,2,FALSE)</f>
        <v>39.590549948070311</v>
      </c>
      <c r="O44" s="32">
        <f>VLOOKUP(A44,[5]Лист2!$N$7:$T$92,3,FALSE)</f>
        <v>34.804325575185793</v>
      </c>
      <c r="P44" s="32"/>
      <c r="Q44" s="32">
        <f>VLOOKUP(A44,[5]Лист2!$N$7:$T$92,5,FALSE)</f>
        <v>39.151757958526858</v>
      </c>
      <c r="R44" s="32">
        <f>VLOOKUP(A44,[5]Лист2!$N$7:$T$92,6,FALSE)</f>
        <v>40.57550082479564</v>
      </c>
      <c r="S44" s="32">
        <f>VLOOKUP(A44,[5]Лист2!$N$7:$T$92,7,FALSE)</f>
        <v>68.799903888806739</v>
      </c>
      <c r="T44" s="32">
        <f>VLOOKUP(A44,[6]Лист2!$N$7:$T$85,2,FALSE)</f>
        <v>36.700000000000003</v>
      </c>
      <c r="U44" s="32">
        <f>VLOOKUP(A44,[6]Лист2!$N$7:$T$85,3,FALSE)</f>
        <v>30.6</v>
      </c>
      <c r="V44" s="32"/>
      <c r="W44" s="32">
        <f>VLOOKUP(A44,[6]Лист2!$N$7:$T$85,5,FALSE)</f>
        <v>35.200000000000003</v>
      </c>
      <c r="X44" s="32">
        <f>VLOOKUP(A44,[6]Лист2!$N$7:$T$85,6,FALSE)</f>
        <v>43.5</v>
      </c>
      <c r="Y44" s="32">
        <f>VLOOKUP(A44,[6]Лист2!$N$7:$T$85,7,FALSE)</f>
        <v>73.3</v>
      </c>
      <c r="Z44" s="80">
        <v>36.9</v>
      </c>
      <c r="AA44" s="80">
        <v>30.6</v>
      </c>
      <c r="AB44" s="80"/>
      <c r="AC44" s="80">
        <v>35.700000000000003</v>
      </c>
      <c r="AD44" s="80">
        <v>42.8</v>
      </c>
      <c r="AE44" s="80">
        <v>71.900000000000006</v>
      </c>
      <c r="AF44" s="96">
        <v>36.6419222545628</v>
      </c>
      <c r="AG44" s="96">
        <v>31.67032954679587</v>
      </c>
      <c r="AH44" s="96"/>
      <c r="AI44" s="96">
        <v>35.676597207676842</v>
      </c>
      <c r="AJ44" s="96">
        <v>41.468213026487973</v>
      </c>
      <c r="AK44" s="96">
        <v>62.675100946448211</v>
      </c>
      <c r="AL44" s="96">
        <v>35.021411677018385</v>
      </c>
      <c r="AM44" s="96">
        <v>33.74388566294342</v>
      </c>
      <c r="AN44" s="96"/>
      <c r="AO44" s="96">
        <v>32.506734350978704</v>
      </c>
      <c r="AP44" s="96">
        <v>45.452835238980242</v>
      </c>
      <c r="AQ44" s="96">
        <v>61.469191609508464</v>
      </c>
    </row>
    <row r="45" spans="1:43" customFormat="1">
      <c r="A45" s="35" t="s">
        <v>103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80"/>
      <c r="AA45" s="80"/>
      <c r="AB45" s="80"/>
      <c r="AC45" s="80"/>
      <c r="AD45" s="80"/>
      <c r="AE45" s="80"/>
      <c r="AF45" s="96">
        <v>39.854995202047128</v>
      </c>
      <c r="AG45" s="96">
        <v>42.471482889733842</v>
      </c>
      <c r="AH45" s="96"/>
      <c r="AI45" s="96">
        <v>40.428891766415056</v>
      </c>
      <c r="AJ45" s="96">
        <v>45.648880659821579</v>
      </c>
      <c r="AK45" s="96">
        <v>23.393698834036218</v>
      </c>
      <c r="AL45" s="96">
        <v>43.502701760502006</v>
      </c>
      <c r="AM45" s="96">
        <v>49.21845215402211</v>
      </c>
      <c r="AN45" s="96"/>
      <c r="AO45" s="96">
        <v>43.803297328027291</v>
      </c>
      <c r="AP45" s="96">
        <v>38.28928787573129</v>
      </c>
      <c r="AQ45" s="96">
        <v>40.114115604068466</v>
      </c>
    </row>
    <row r="46" spans="1:43" customFormat="1" ht="47.25">
      <c r="A46" s="35" t="s">
        <v>104</v>
      </c>
      <c r="B46" s="32">
        <f>VLOOKUP(A46,[1]Лист1!$A$8:$I$2600,9,FALSE)</f>
        <v>71.3</v>
      </c>
      <c r="C46" s="32">
        <v>63</v>
      </c>
      <c r="D46" s="32"/>
      <c r="E46" s="32">
        <f>VLOOKUP(A46,[2]Лист2!$N$7:$T$89,5,FALSE)</f>
        <v>54</v>
      </c>
      <c r="F46" s="32">
        <f>VLOOKUP(A46,[2]Лист2!$N$7:$T$89,6,FALSE)</f>
        <v>84.8</v>
      </c>
      <c r="G46" s="32">
        <f>VLOOKUP(A46,[2]Лист2!$N$7:$T$89,7,FALSE)</f>
        <v>82</v>
      </c>
      <c r="H46" s="32">
        <f>VLOOKUP(A46,'[3]Таблица 1'!$A$8:$I$584,9,FALSE)</f>
        <v>58.8</v>
      </c>
      <c r="I46" s="32">
        <f>VLOOKUP(A46,[4]Лист2!$N$7:$T$89,3,FALSE)</f>
        <v>32.799999999999997</v>
      </c>
      <c r="J46" s="32"/>
      <c r="K46" s="32">
        <f>VLOOKUP(A46,[4]Лист2!$N$7:$T$89,5,FALSE)</f>
        <v>43.3</v>
      </c>
      <c r="L46" s="32">
        <f>VLOOKUP(A46,[4]Лист2!$N$7:$T$89,6,FALSE)</f>
        <v>68.5</v>
      </c>
      <c r="M46" s="32">
        <f>VLOOKUP(A46,[4]Лист2!$N$7:$T$89,7,FALSE)</f>
        <v>68.099999999999994</v>
      </c>
      <c r="N46" s="32">
        <f>VLOOKUP(A46,[5]Лист2!$N$7:$T$89,2,FALSE)</f>
        <v>42.651578906482648</v>
      </c>
      <c r="O46" s="32">
        <f>VLOOKUP(A46,[5]Лист2!$N$7:$T$92,3,FALSE)</f>
        <v>31.635675497778514</v>
      </c>
      <c r="P46" s="32"/>
      <c r="Q46" s="32">
        <f>VLOOKUP(A46,[5]Лист2!$N$7:$T$92,5,FALSE)</f>
        <v>36.712817657183358</v>
      </c>
      <c r="R46" s="32">
        <f>VLOOKUP(A46,[5]Лист2!$N$7:$T$92,6,FALSE)</f>
        <v>62.057860061099056</v>
      </c>
      <c r="S46" s="32">
        <f>VLOOKUP(A46,[5]Лист2!$N$7:$T$92,7,FALSE)</f>
        <v>41.262367464106454</v>
      </c>
      <c r="T46" s="32">
        <f>VLOOKUP(A46,[6]Лист2!$N$7:$T$85,2,FALSE)</f>
        <v>46.2</v>
      </c>
      <c r="U46" s="32">
        <f>VLOOKUP(A46,[6]Лист2!$N$7:$T$85,3,FALSE)</f>
        <v>36.799999999999997</v>
      </c>
      <c r="V46" s="32"/>
      <c r="W46" s="32">
        <f>VLOOKUP(A46,[6]Лист2!$N$7:$T$85,5,FALSE)</f>
        <v>35.5</v>
      </c>
      <c r="X46" s="32">
        <f>VLOOKUP(A46,[6]Лист2!$N$7:$T$85,6,FALSE)</f>
        <v>55.2</v>
      </c>
      <c r="Y46" s="32">
        <f>VLOOKUP(A46,[6]Лист2!$N$7:$T$85,7,FALSE)</f>
        <v>48.7</v>
      </c>
      <c r="Z46" s="80">
        <v>47.8</v>
      </c>
      <c r="AA46" s="80">
        <v>40.6</v>
      </c>
      <c r="AB46" s="80"/>
      <c r="AC46" s="80">
        <v>45</v>
      </c>
      <c r="AD46" s="80">
        <v>43.1</v>
      </c>
      <c r="AE46" s="80">
        <v>51.2</v>
      </c>
      <c r="AF46" s="96">
        <v>40.794883587736578</v>
      </c>
      <c r="AG46" s="96">
        <v>22.041402881889152</v>
      </c>
      <c r="AH46" s="96"/>
      <c r="AI46" s="96">
        <v>32.534863268981113</v>
      </c>
      <c r="AJ46" s="96">
        <v>28.305251151441649</v>
      </c>
      <c r="AK46" s="96">
        <v>50.282553729456382</v>
      </c>
      <c r="AL46" s="96">
        <v>41.281662669864112</v>
      </c>
      <c r="AM46" s="96">
        <v>23.612235559153788</v>
      </c>
      <c r="AN46" s="96"/>
      <c r="AO46" s="96">
        <v>30.442041893742982</v>
      </c>
      <c r="AP46" s="96">
        <v>37.984803022726013</v>
      </c>
      <c r="AQ46" s="96">
        <v>47.700577842614699</v>
      </c>
    </row>
    <row r="47" spans="1:43" customFormat="1" ht="63">
      <c r="A47" s="35" t="s">
        <v>105</v>
      </c>
      <c r="B47" s="32">
        <f>VLOOKUP(A47,[1]Лист1!$A$8:$I$2600,9,FALSE)</f>
        <v>46.4</v>
      </c>
      <c r="C47" s="32">
        <v>46.6</v>
      </c>
      <c r="D47" s="32">
        <f>VLOOKUP(A47,[2]Лист2!$N$7:$T$89,4,FALSE)</f>
        <v>16.5</v>
      </c>
      <c r="E47" s="32">
        <f>VLOOKUP(A47,[2]Лист2!$N$7:$T$89,5,FALSE)</f>
        <v>44.1</v>
      </c>
      <c r="F47" s="32">
        <f>VLOOKUP(A47,[2]Лист2!$N$7:$T$89,6,FALSE)</f>
        <v>45.2</v>
      </c>
      <c r="G47" s="32">
        <f>VLOOKUP(A47,[2]Лист2!$N$7:$T$89,7,FALSE)</f>
        <v>50.5</v>
      </c>
      <c r="H47" s="32">
        <f>VLOOKUP(A47,'[3]Таблица 1'!$A$8:$I$584,9,FALSE)</f>
        <v>47.5</v>
      </c>
      <c r="I47" s="32">
        <f>VLOOKUP(A47,[4]Лист2!$N$7:$T$89,3,FALSE)</f>
        <v>48.8</v>
      </c>
      <c r="J47" s="32">
        <f>VLOOKUP(A47,[4]Лист2!$N$7:$T$89,4,FALSE)</f>
        <v>18.600000000000001</v>
      </c>
      <c r="K47" s="32">
        <f>VLOOKUP(A47,[4]Лист2!$N$7:$T$89,5,FALSE)</f>
        <v>44.9</v>
      </c>
      <c r="L47" s="32">
        <f>VLOOKUP(A47,[4]Лист2!$N$7:$T$89,6,FALSE)</f>
        <v>39.799999999999997</v>
      </c>
      <c r="M47" s="32">
        <f>VLOOKUP(A47,[4]Лист2!$N$7:$T$89,7,FALSE)</f>
        <v>67.599999999999994</v>
      </c>
      <c r="N47" s="32">
        <f>VLOOKUP(A47,[5]Лист2!$N$7:$T$89,2,FALSE)</f>
        <v>43.643300918422476</v>
      </c>
      <c r="O47" s="32">
        <f>VLOOKUP(A47,[5]Лист2!$N$7:$T$92,3,FALSE)</f>
        <v>35.59501722767029</v>
      </c>
      <c r="P47" s="32">
        <f>VLOOKUP(A47,[5]Лист2!$N$7:$T$92,4,FALSE)</f>
        <v>20.778318276580968</v>
      </c>
      <c r="Q47" s="32">
        <f>VLOOKUP(A47,[5]Лист2!$N$7:$T$92,5,FALSE)</f>
        <v>34.929425791315722</v>
      </c>
      <c r="R47" s="32">
        <f>VLOOKUP(A47,[5]Лист2!$N$7:$T$92,6,FALSE)</f>
        <v>85.334719781992902</v>
      </c>
      <c r="S47" s="32">
        <f>VLOOKUP(A47,[5]Лист2!$N$7:$T$92,7,FALSE)</f>
        <v>64.728772215123712</v>
      </c>
      <c r="T47" s="32"/>
      <c r="U47" s="32"/>
      <c r="V47" s="32"/>
      <c r="W47" s="32"/>
      <c r="X47" s="32"/>
      <c r="Y47" s="32"/>
      <c r="Z47" s="80"/>
      <c r="AA47" s="80"/>
      <c r="AB47" s="80"/>
      <c r="AC47" s="80"/>
      <c r="AD47" s="80"/>
      <c r="AE47" s="80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</row>
    <row r="48" spans="1:43" customFormat="1">
      <c r="A48" s="35" t="s">
        <v>106</v>
      </c>
      <c r="B48" s="32">
        <f>VLOOKUP(A48,[1]Лист1!$A$8:$I$2600,9,FALSE)</f>
        <v>45.8</v>
      </c>
      <c r="C48" s="32">
        <v>17.8</v>
      </c>
      <c r="D48" s="32"/>
      <c r="E48" s="32">
        <f>VLOOKUP(A48,[2]Лист2!$N$7:$T$89,5,FALSE)</f>
        <v>17</v>
      </c>
      <c r="F48" s="32">
        <f>VLOOKUP(A48,[2]Лист2!$N$7:$T$89,6,FALSE)</f>
        <v>64.2</v>
      </c>
      <c r="G48" s="32">
        <f>VLOOKUP(A48,[2]Лист2!$N$7:$T$89,7,FALSE)</f>
        <v>61.6</v>
      </c>
      <c r="H48" s="32">
        <f>VLOOKUP(A48,'[3]Таблица 1'!$A$8:$I$584,9,FALSE)</f>
        <v>50</v>
      </c>
      <c r="I48" s="32">
        <f>VLOOKUP(A48,[4]Лист2!$N$7:$T$89,3,FALSE)</f>
        <v>26.6</v>
      </c>
      <c r="J48" s="32">
        <f>VLOOKUP(A48,[4]Лист2!$N$7:$T$89,4,FALSE)</f>
        <v>6.3</v>
      </c>
      <c r="K48" s="32">
        <f>VLOOKUP(A48,[4]Лист2!$N$7:$T$89,5,FALSE)</f>
        <v>22.3</v>
      </c>
      <c r="L48" s="32">
        <f>VLOOKUP(A48,[4]Лист2!$N$7:$T$89,6,FALSE)</f>
        <v>63.4</v>
      </c>
      <c r="M48" s="32">
        <f>VLOOKUP(A48,[4]Лист2!$N$7:$T$89,7,FALSE)</f>
        <v>67.5</v>
      </c>
      <c r="N48" s="32">
        <f>VLOOKUP(A48,[5]Лист2!$N$7:$T$89,2,FALSE)</f>
        <v>55.817693862369552</v>
      </c>
      <c r="O48" s="32">
        <f>VLOOKUP(A48,[5]Лист2!$N$7:$T$92,3,FALSE)</f>
        <v>35.599674605419914</v>
      </c>
      <c r="P48" s="32">
        <f>VLOOKUP(A48,[5]Лист2!$N$7:$T$92,4,FALSE)</f>
        <v>9.260670731707302</v>
      </c>
      <c r="Q48" s="32">
        <f>VLOOKUP(A48,[5]Лист2!$N$7:$T$92,5,FALSE)</f>
        <v>26.345784408014751</v>
      </c>
      <c r="R48" s="32">
        <v>66.599999999999994</v>
      </c>
      <c r="S48" s="32">
        <f>VLOOKUP(A48,[5]Лист2!$N$7:$T$92,7,FALSE)</f>
        <v>71.951573680435274</v>
      </c>
      <c r="T48" s="32">
        <f>VLOOKUP(A48,[6]Лист2!$N$7:$T$85,2,FALSE)</f>
        <v>63.5</v>
      </c>
      <c r="U48" s="32">
        <f>VLOOKUP(A48,[6]Лист2!$N$7:$T$85,3,FALSE)</f>
        <v>38.299999999999997</v>
      </c>
      <c r="V48" s="32">
        <f>VLOOKUP(A48,[6]Лист2!$N$7:$T$85,4,FALSE)</f>
        <v>11.3</v>
      </c>
      <c r="W48" s="32">
        <f>VLOOKUP(A48,[6]Лист2!$N$7:$T$85,5,FALSE)</f>
        <v>29.3</v>
      </c>
      <c r="X48" s="32">
        <f>VLOOKUP(A48,[6]Лист2!$N$7:$T$85,6,FALSE)</f>
        <v>70</v>
      </c>
      <c r="Y48" s="32">
        <f>VLOOKUP(A48,[6]Лист2!$N$7:$T$85,7,FALSE)</f>
        <v>74.900000000000006</v>
      </c>
      <c r="Z48" s="80">
        <v>59.3</v>
      </c>
      <c r="AA48" s="80">
        <v>37</v>
      </c>
      <c r="AB48" s="80">
        <v>9.4</v>
      </c>
      <c r="AC48" s="80">
        <v>31.5</v>
      </c>
      <c r="AD48" s="80">
        <v>63.7</v>
      </c>
      <c r="AE48" s="80">
        <v>70.3</v>
      </c>
      <c r="AF48" s="96">
        <v>58.076973916808321</v>
      </c>
      <c r="AG48" s="96">
        <v>40.948806711163506</v>
      </c>
      <c r="AH48" s="96">
        <v>35.592906250579098</v>
      </c>
      <c r="AI48" s="96">
        <v>47.360241617429296</v>
      </c>
      <c r="AJ48" s="96">
        <v>61.785656717390481</v>
      </c>
      <c r="AK48" s="96">
        <v>63.602304829608258</v>
      </c>
      <c r="AL48" s="96">
        <v>58.35192642210982</v>
      </c>
      <c r="AM48" s="96">
        <v>42.411206285121935</v>
      </c>
      <c r="AN48" s="96">
        <v>37.576925374917849</v>
      </c>
      <c r="AO48" s="96">
        <v>53.061361112001613</v>
      </c>
      <c r="AP48" s="96">
        <v>59.995980968526148</v>
      </c>
      <c r="AQ48" s="96">
        <v>65.355547945426466</v>
      </c>
    </row>
    <row r="49" spans="1:43" customFormat="1">
      <c r="A49" s="35" t="s">
        <v>107</v>
      </c>
      <c r="B49" s="32">
        <f>VLOOKUP(A49,[1]Лист1!$A$8:$I$2600,9,FALSE)</f>
        <v>68</v>
      </c>
      <c r="C49" s="32">
        <v>25.4</v>
      </c>
      <c r="D49" s="32"/>
      <c r="E49" s="32">
        <f>VLOOKUP(A49,[2]Лист2!$N$7:$T$89,5,FALSE)</f>
        <v>28.7</v>
      </c>
      <c r="F49" s="32">
        <f>VLOOKUP(A49,[2]Лист2!$N$7:$T$89,6,FALSE)</f>
        <v>71.400000000000006</v>
      </c>
      <c r="G49" s="32">
        <f>VLOOKUP(A49,[2]Лист2!$N$7:$T$89,7,FALSE)</f>
        <v>82</v>
      </c>
      <c r="H49" s="32">
        <f>VLOOKUP(A49,'[3]Таблица 1'!$A$8:$I$584,9,FALSE)</f>
        <v>68.8</v>
      </c>
      <c r="I49" s="32">
        <f>VLOOKUP(A49,[4]Лист2!$N$7:$T$89,3,FALSE)</f>
        <v>28.5</v>
      </c>
      <c r="J49" s="32"/>
      <c r="K49" s="32">
        <f>VLOOKUP(A49,[4]Лист2!$N$7:$T$89,5,FALSE)</f>
        <v>46.7</v>
      </c>
      <c r="L49" s="32">
        <f>VLOOKUP(A49,[4]Лист2!$N$7:$T$89,6,FALSE)</f>
        <v>69.5</v>
      </c>
      <c r="M49" s="32">
        <f>VLOOKUP(A49,[4]Лист2!$N$7:$T$89,7,FALSE)</f>
        <v>80.2</v>
      </c>
      <c r="N49" s="32">
        <f>VLOOKUP(A49,[5]Лист2!$N$7:$T$89,2,FALSE)</f>
        <v>72.008453530253433</v>
      </c>
      <c r="O49" s="32">
        <f>VLOOKUP(A49,[5]Лист2!$N$7:$T$92,3,FALSE)</f>
        <v>36.299121795440428</v>
      </c>
      <c r="P49" s="32"/>
      <c r="Q49" s="32">
        <f>VLOOKUP(A49,[5]Лист2!$N$7:$T$92,5,FALSE)</f>
        <v>39.87566607460036</v>
      </c>
      <c r="R49" s="32">
        <f>VLOOKUP(A49,[5]Лист2!$N$7:$T$92,6,FALSE)</f>
        <v>71.117706115983751</v>
      </c>
      <c r="S49" s="32">
        <f>VLOOKUP(A49,[5]Лист2!$N$7:$T$92,7,FALSE)</f>
        <v>82.709509129713069</v>
      </c>
      <c r="T49" s="32">
        <f>VLOOKUP(A49,[6]Лист2!$N$7:$T$85,2,FALSE)</f>
        <v>70.099999999999994</v>
      </c>
      <c r="U49" s="32">
        <f>VLOOKUP(A49,[6]Лист2!$N$7:$T$85,3,FALSE)</f>
        <v>37.4</v>
      </c>
      <c r="V49" s="32"/>
      <c r="W49" s="32">
        <f>VLOOKUP(A49,[6]Лист2!$N$7:$T$85,5,FALSE)</f>
        <v>47.1</v>
      </c>
      <c r="X49" s="32">
        <f>VLOOKUP(A49,[6]Лист2!$N$7:$T$85,6,FALSE)</f>
        <v>68.400000000000006</v>
      </c>
      <c r="Y49" s="32">
        <f>VLOOKUP(A49,[6]Лист2!$N$7:$T$85,7,FALSE)</f>
        <v>79</v>
      </c>
      <c r="Z49" s="80">
        <v>64.3</v>
      </c>
      <c r="AA49" s="80">
        <v>28.2</v>
      </c>
      <c r="AB49" s="80"/>
      <c r="AC49" s="80">
        <v>36.9</v>
      </c>
      <c r="AD49" s="80">
        <v>83.3</v>
      </c>
      <c r="AE49" s="80">
        <v>70</v>
      </c>
      <c r="AF49" s="96">
        <v>53.878911698708229</v>
      </c>
      <c r="AG49" s="96">
        <v>21.337795023317078</v>
      </c>
      <c r="AH49" s="96"/>
      <c r="AI49" s="96">
        <v>59.751552795031053</v>
      </c>
      <c r="AJ49" s="96">
        <v>54.451749829321145</v>
      </c>
      <c r="AK49" s="96">
        <v>61.063845685799379</v>
      </c>
      <c r="AL49" s="96">
        <v>59.452495689464612</v>
      </c>
      <c r="AM49" s="96">
        <v>35.840101771210492</v>
      </c>
      <c r="AN49" s="96"/>
      <c r="AO49" s="96">
        <v>36.272831050228312</v>
      </c>
      <c r="AP49" s="96">
        <v>72.049170815654733</v>
      </c>
      <c r="AQ49" s="96">
        <v>38.863615806583773</v>
      </c>
    </row>
    <row r="50" spans="1:43" customFormat="1" ht="31.5">
      <c r="A50" s="35" t="s">
        <v>108</v>
      </c>
      <c r="B50" s="32">
        <f>VLOOKUP(A50,[1]Лист1!$A$8:$I$2600,9,FALSE)</f>
        <v>53.7</v>
      </c>
      <c r="C50" s="32">
        <v>9.6</v>
      </c>
      <c r="D50" s="32"/>
      <c r="E50" s="32">
        <f>VLOOKUP(A50,[2]Лист2!$N$7:$T$89,5,FALSE)</f>
        <v>53.1</v>
      </c>
      <c r="F50" s="32">
        <f>VLOOKUP(A50,[2]Лист2!$N$7:$T$89,6,FALSE)</f>
        <v>56.3</v>
      </c>
      <c r="G50" s="32">
        <f>VLOOKUP(A50,[2]Лист2!$N$7:$T$89,7,FALSE)</f>
        <v>57.8</v>
      </c>
      <c r="H50" s="32">
        <f>VLOOKUP(A50,'[3]Таблица 1'!$A$8:$I$584,9,FALSE)</f>
        <v>59.1</v>
      </c>
      <c r="I50" s="32">
        <f>VLOOKUP(A50,[4]Лист2!$N$7:$T$89,3,FALSE)</f>
        <v>12.7</v>
      </c>
      <c r="J50" s="32">
        <f>VLOOKUP(A50,[4]Лист2!$N$7:$T$89,4,FALSE)</f>
        <v>6.3</v>
      </c>
      <c r="K50" s="32">
        <f>VLOOKUP(A50,[4]Лист2!$N$7:$T$89,5,FALSE)</f>
        <v>50.1</v>
      </c>
      <c r="L50" s="32">
        <f>VLOOKUP(A50,[4]Лист2!$N$7:$T$89,6,FALSE)</f>
        <v>60.7</v>
      </c>
      <c r="M50" s="32">
        <f>VLOOKUP(A50,[4]Лист2!$N$7:$T$89,7,FALSE)</f>
        <v>67.2</v>
      </c>
      <c r="N50" s="32">
        <f>VLOOKUP(A50,[5]Лист2!$N$7:$T$89,2,FALSE)</f>
        <v>58.789256476304665</v>
      </c>
      <c r="O50" s="32">
        <f>VLOOKUP(A50,[5]Лист2!$N$7:$T$92,3,FALSE)</f>
        <v>14.047960109785562</v>
      </c>
      <c r="P50" s="32">
        <f>VLOOKUP(A50,[5]Лист2!$N$7:$T$92,4,FALSE)</f>
        <v>9.260670731707302</v>
      </c>
      <c r="Q50" s="32">
        <f>VLOOKUP(A50,[5]Лист2!$N$7:$T$92,5,FALSE)</f>
        <v>40.522822920038848</v>
      </c>
      <c r="R50" s="32">
        <f>VLOOKUP(A50,[5]Лист2!$N$7:$T$92,6,FALSE)</f>
        <v>56.433423335665097</v>
      </c>
      <c r="S50" s="32">
        <f>VLOOKUP(A50,[5]Лист2!$N$7:$T$92,7,FALSE)</f>
        <v>72.603116038957864</v>
      </c>
      <c r="T50" s="32">
        <f>VLOOKUP(A50,[6]Лист2!$N$7:$T$85,2,FALSE)</f>
        <v>62</v>
      </c>
      <c r="U50" s="32">
        <f>VLOOKUP(A50,[6]Лист2!$N$7:$T$85,3,FALSE)</f>
        <v>15.8</v>
      </c>
      <c r="V50" s="32">
        <f>VLOOKUP(A50,[6]Лист2!$N$7:$T$85,4,FALSE)</f>
        <v>11.3</v>
      </c>
      <c r="W50" s="32">
        <f>VLOOKUP(A50,[6]Лист2!$N$7:$T$85,5,FALSE)</f>
        <v>42.1</v>
      </c>
      <c r="X50" s="32">
        <f>VLOOKUP(A50,[6]Лист2!$N$7:$T$85,6,FALSE)</f>
        <v>61.3</v>
      </c>
      <c r="Y50" s="32">
        <f>VLOOKUP(A50,[6]Лист2!$N$7:$T$85,7,FALSE)</f>
        <v>74</v>
      </c>
      <c r="Z50" s="80">
        <v>53.6</v>
      </c>
      <c r="AA50" s="80">
        <v>15.1</v>
      </c>
      <c r="AB50" s="80">
        <v>9.4</v>
      </c>
      <c r="AC50" s="80">
        <v>40.700000000000003</v>
      </c>
      <c r="AD50" s="80">
        <v>49.1</v>
      </c>
      <c r="AE50" s="80">
        <v>71.5</v>
      </c>
      <c r="AF50" s="96">
        <v>61.214653531514223</v>
      </c>
      <c r="AG50" s="96">
        <v>15.427609600657862</v>
      </c>
      <c r="AH50" s="96">
        <v>11.145008688936088</v>
      </c>
      <c r="AI50" s="96">
        <v>37.476623460372736</v>
      </c>
      <c r="AJ50" s="96">
        <v>60.30521150642528</v>
      </c>
      <c r="AK50" s="96">
        <v>73.143760150695073</v>
      </c>
      <c r="AL50" s="96">
        <v>60.191749943203781</v>
      </c>
      <c r="AM50" s="96">
        <v>13.070823661363942</v>
      </c>
      <c r="AN50" s="96">
        <v>12.817614964925955</v>
      </c>
      <c r="AO50" s="96">
        <v>58.782882388611363</v>
      </c>
      <c r="AP50" s="96">
        <v>58.759263092786341</v>
      </c>
      <c r="AQ50" s="96">
        <v>76.529877728652039</v>
      </c>
    </row>
    <row r="51" spans="1:43" customFormat="1" ht="31.5">
      <c r="A51" s="35" t="s">
        <v>109</v>
      </c>
      <c r="B51" s="32">
        <f>VLOOKUP(A51,[1]Лист1!$A$8:$I$2600,9,FALSE)</f>
        <v>39.299999999999997</v>
      </c>
      <c r="C51" s="32">
        <v>18.2</v>
      </c>
      <c r="D51" s="32"/>
      <c r="E51" s="32">
        <f>VLOOKUP(A51,[2]Лист2!$N$7:$T$89,5,FALSE)</f>
        <v>14.9</v>
      </c>
      <c r="F51" s="32">
        <f>VLOOKUP(A51,[2]Лист2!$N$7:$T$89,6,FALSE)</f>
        <v>68</v>
      </c>
      <c r="G51" s="32">
        <f>VLOOKUP(A51,[2]Лист2!$N$7:$T$89,7,FALSE)</f>
        <v>59.9</v>
      </c>
      <c r="H51" s="32">
        <f>VLOOKUP(A51,'[3]Таблица 1'!$A$8:$I$584,9,FALSE)</f>
        <v>43.5</v>
      </c>
      <c r="I51" s="32">
        <f>VLOOKUP(A51,[4]Лист2!$N$7:$T$89,3,FALSE)</f>
        <v>27.8</v>
      </c>
      <c r="J51" s="32"/>
      <c r="K51" s="32">
        <f>VLOOKUP(A51,[4]Лист2!$N$7:$T$89,5,FALSE)</f>
        <v>20.399999999999999</v>
      </c>
      <c r="L51" s="32">
        <f>VLOOKUP(A51,[4]Лист2!$N$7:$T$89,6,FALSE)</f>
        <v>63.6</v>
      </c>
      <c r="M51" s="32">
        <f>VLOOKUP(A51,[4]Лист2!$N$7:$T$89,7,FALSE)</f>
        <v>62.2</v>
      </c>
      <c r="N51" s="32">
        <f>VLOOKUP(A51,[5]Лист2!$N$7:$T$89,2,FALSE)</f>
        <v>52.134907239147232</v>
      </c>
      <c r="O51" s="32">
        <f>VLOOKUP(A51,[5]Лист2!$N$7:$T$92,3,FALSE)</f>
        <v>37.791106299986673</v>
      </c>
      <c r="P51" s="32"/>
      <c r="Q51" s="32">
        <f>VLOOKUP(A51,[5]Лист2!$N$7:$T$92,5,FALSE)</f>
        <v>25.709151146267885</v>
      </c>
      <c r="R51" s="32">
        <f>VLOOKUP(A51,[5]Лист2!$N$7:$T$92,6,FALSE)</f>
        <v>67.470439998956138</v>
      </c>
      <c r="S51" s="32">
        <f>VLOOKUP(A51,[5]Лист2!$N$7:$T$92,7,FALSE)</f>
        <v>66.339215118241952</v>
      </c>
      <c r="T51" s="32">
        <f>VLOOKUP(A51,[6]Лист2!$N$7:$T$85,2,FALSE)</f>
        <v>62.8</v>
      </c>
      <c r="U51" s="32">
        <f>VLOOKUP(A51,[6]Лист2!$N$7:$T$85,3,FALSE)</f>
        <v>42</v>
      </c>
      <c r="V51" s="32"/>
      <c r="W51" s="32">
        <f>VLOOKUP(A51,[6]Лист2!$N$7:$T$85,5,FALSE)</f>
        <v>28</v>
      </c>
      <c r="X51" s="32">
        <f>VLOOKUP(A51,[6]Лист2!$N$7:$T$85,6,FALSE)</f>
        <v>76.3</v>
      </c>
      <c r="Y51" s="32">
        <f>VLOOKUP(A51,[6]Лист2!$N$7:$T$85,7,FALSE)</f>
        <v>73.400000000000006</v>
      </c>
      <c r="Z51" s="80">
        <v>63.4</v>
      </c>
      <c r="AA51" s="80">
        <v>40.4</v>
      </c>
      <c r="AB51" s="80">
        <v>11.4</v>
      </c>
      <c r="AC51" s="80">
        <v>30.9</v>
      </c>
      <c r="AD51" s="80">
        <v>78</v>
      </c>
      <c r="AE51" s="80">
        <v>68.8</v>
      </c>
      <c r="AF51" s="96">
        <v>57.351778110156516</v>
      </c>
      <c r="AG51" s="96">
        <v>43.595604313064378</v>
      </c>
      <c r="AH51" s="96">
        <v>58.148068975345588</v>
      </c>
      <c r="AI51" s="96">
        <v>48.224030385690298</v>
      </c>
      <c r="AJ51" s="96">
        <v>63.590233846990692</v>
      </c>
      <c r="AK51" s="96">
        <v>59.598490008427326</v>
      </c>
      <c r="AL51" s="96">
        <v>57.472455250411016</v>
      </c>
      <c r="AM51" s="96">
        <v>46.958700213441375</v>
      </c>
      <c r="AN51" s="96">
        <v>52.964541755473746</v>
      </c>
      <c r="AO51" s="96">
        <v>50.35637908717429</v>
      </c>
      <c r="AP51" s="96">
        <v>59.313591155989606</v>
      </c>
      <c r="AQ51" s="96">
        <v>64.055207438512653</v>
      </c>
    </row>
    <row r="52" spans="1:43" customFormat="1" ht="63">
      <c r="A52" s="35" t="s">
        <v>110</v>
      </c>
      <c r="B52" s="32">
        <f>VLOOKUP(A52,[1]Лист1!$A$8:$I$2600,9,FALSE)</f>
        <v>78</v>
      </c>
      <c r="C52" s="32">
        <v>14.6</v>
      </c>
      <c r="D52" s="32">
        <f>VLOOKUP(A52,[2]Лист2!$N$7:$T$89,4,FALSE)</f>
        <v>5.4</v>
      </c>
      <c r="E52" s="32">
        <f>VLOOKUP(A52,[2]Лист2!$N$7:$T$89,5,FALSE)</f>
        <v>90.6</v>
      </c>
      <c r="F52" s="32">
        <f>VLOOKUP(A52,[2]Лист2!$N$7:$T$89,6,FALSE)</f>
        <v>81.2</v>
      </c>
      <c r="G52" s="32">
        <f>VLOOKUP(A52,[2]Лист2!$N$7:$T$89,7,FALSE)</f>
        <v>54</v>
      </c>
      <c r="H52" s="32">
        <f>VLOOKUP(A52,'[3]Таблица 1'!$A$8:$I$584,9,FALSE)</f>
        <v>77.900000000000006</v>
      </c>
      <c r="I52" s="32">
        <f>VLOOKUP(A52,[4]Лист2!$N$7:$T$89,3,FALSE)</f>
        <v>14.8</v>
      </c>
      <c r="J52" s="32">
        <f>VLOOKUP(A52,[4]Лист2!$N$7:$T$89,4,FALSE)</f>
        <v>6.1</v>
      </c>
      <c r="K52" s="32">
        <f>VLOOKUP(A52,[4]Лист2!$N$7:$T$89,5,FALSE)</f>
        <v>91.5</v>
      </c>
      <c r="L52" s="32">
        <f>VLOOKUP(A52,[4]Лист2!$N$7:$T$89,6,FALSE)</f>
        <v>80.7</v>
      </c>
      <c r="M52" s="32">
        <f>VLOOKUP(A52,[4]Лист2!$N$7:$T$89,7,FALSE)</f>
        <v>57</v>
      </c>
      <c r="N52" s="32">
        <f>VLOOKUP(A52,[5]Лист2!$N$7:$T$89,2,FALSE)</f>
        <v>78.783743202236153</v>
      </c>
      <c r="O52" s="32">
        <f>VLOOKUP(A52,[5]Лист2!$N$7:$T$92,3,FALSE)</f>
        <v>16.88751430690456</v>
      </c>
      <c r="P52" s="32">
        <f>VLOOKUP(A52,[5]Лист2!$N$7:$T$92,4,FALSE)</f>
        <v>6.8656716417910504</v>
      </c>
      <c r="Q52" s="32">
        <f>VLOOKUP(A52,[5]Лист2!$N$7:$T$92,5,FALSE)</f>
        <v>92.279067721227079</v>
      </c>
      <c r="R52" s="32">
        <v>80</v>
      </c>
      <c r="S52" s="32">
        <f>VLOOKUP(A52,[5]Лист2!$N$7:$T$92,7,FALSE)</f>
        <v>57.916015315664936</v>
      </c>
      <c r="T52" s="32">
        <v>80.3</v>
      </c>
      <c r="U52" s="32">
        <v>19.899999999999999</v>
      </c>
      <c r="V52" s="32">
        <f>VLOOKUP(A52,[6]Лист2!$N$7:$T$85,4,FALSE)</f>
        <v>7.6</v>
      </c>
      <c r="W52" s="32">
        <v>93.4</v>
      </c>
      <c r="X52" s="32">
        <v>84.5</v>
      </c>
      <c r="Y52" s="32">
        <v>62.6</v>
      </c>
      <c r="Z52" s="80">
        <v>83.1</v>
      </c>
      <c r="AA52" s="80">
        <v>24.7</v>
      </c>
      <c r="AB52" s="80">
        <v>8.1999999999999993</v>
      </c>
      <c r="AC52" s="80">
        <v>95</v>
      </c>
      <c r="AD52" s="80">
        <v>86.5</v>
      </c>
      <c r="AE52" s="80">
        <v>67</v>
      </c>
      <c r="AF52" s="96">
        <v>77.009433760672522</v>
      </c>
      <c r="AG52" s="96">
        <v>37.322489583914638</v>
      </c>
      <c r="AH52" s="96">
        <v>16.453537936913897</v>
      </c>
      <c r="AI52" s="96">
        <v>79.970933252708178</v>
      </c>
      <c r="AJ52" s="96">
        <v>84.016130505194312</v>
      </c>
      <c r="AK52" s="96">
        <v>61.582651695168913</v>
      </c>
      <c r="AL52" s="96">
        <v>79.3</v>
      </c>
      <c r="AM52" s="96">
        <v>41.1</v>
      </c>
      <c r="AN52" s="96">
        <v>100</v>
      </c>
      <c r="AO52" s="96">
        <v>82.1</v>
      </c>
      <c r="AP52" s="96">
        <v>85.4</v>
      </c>
      <c r="AQ52" s="96">
        <v>61.371949836126227</v>
      </c>
    </row>
    <row r="53" spans="1:43" customFormat="1" ht="47.25">
      <c r="A53" s="35" t="s">
        <v>111</v>
      </c>
      <c r="B53" s="32">
        <f>VLOOKUP(A53,[1]Лист1!$A$8:$I$2600,9,FALSE)</f>
        <v>8.9</v>
      </c>
      <c r="C53" s="32">
        <v>3</v>
      </c>
      <c r="D53" s="32"/>
      <c r="E53" s="32">
        <f>VLOOKUP(A53,[2]Лист2!$N$7:$T$89,5,FALSE)</f>
        <v>13.8</v>
      </c>
      <c r="F53" s="32">
        <f>VLOOKUP(A53,[2]Лист2!$N$7:$T$89,6,FALSE)</f>
        <v>29</v>
      </c>
      <c r="G53" s="32">
        <f>VLOOKUP(A53,[2]Лист2!$N$7:$T$89,7,FALSE)</f>
        <v>26.3</v>
      </c>
      <c r="H53" s="32">
        <f>VLOOKUP(A53,'[3]Таблица 1'!$A$8:$I$584,9,FALSE)</f>
        <v>11.9</v>
      </c>
      <c r="I53" s="32">
        <f>VLOOKUP(A53,[4]Лист2!$N$7:$T$89,3,FALSE)</f>
        <v>4.0999999999999996</v>
      </c>
      <c r="J53" s="32"/>
      <c r="K53" s="32">
        <f>VLOOKUP(A53,[4]Лист2!$N$7:$T$89,5,FALSE)</f>
        <v>21.4</v>
      </c>
      <c r="L53" s="32">
        <f>VLOOKUP(A53,[4]Лист2!$N$7:$T$89,6,FALSE)</f>
        <v>38.4</v>
      </c>
      <c r="M53" s="32">
        <f>VLOOKUP(A53,[4]Лист2!$N$7:$T$89,7,FALSE)</f>
        <v>41.9</v>
      </c>
      <c r="N53" s="32">
        <f>VLOOKUP(A53,[5]Лист2!$N$7:$T$89,2,FALSE)</f>
        <v>14.743283562210408</v>
      </c>
      <c r="O53" s="32">
        <f>VLOOKUP(A53,[5]Лист2!$N$7:$T$92,3,FALSE)</f>
        <v>4.8445875196771606</v>
      </c>
      <c r="P53" s="32"/>
      <c r="Q53" s="32">
        <f>VLOOKUP(A53,[5]Лист2!$N$7:$T$92,5,FALSE)</f>
        <v>28.698920944125323</v>
      </c>
      <c r="R53" s="32">
        <f>VLOOKUP(A53,[5]Лист2!$N$7:$T$92,6,FALSE)</f>
        <v>46.329084762322438</v>
      </c>
      <c r="S53" s="32">
        <f>VLOOKUP(A53,[5]Лист2!$N$7:$T$92,7,FALSE)</f>
        <v>37.913469598297766</v>
      </c>
      <c r="T53" s="32">
        <f>VLOOKUP(A53,[6]Лист2!$N$7:$T$85,2,FALSE)</f>
        <v>49</v>
      </c>
      <c r="U53" s="32">
        <f>VLOOKUP(A53,[6]Лист2!$N$7:$T$85,3,FALSE)</f>
        <v>37.1</v>
      </c>
      <c r="V53" s="32"/>
      <c r="W53" s="32">
        <f>VLOOKUP(A53,[6]Лист2!$N$7:$T$85,5,FALSE)</f>
        <v>67.7</v>
      </c>
      <c r="X53" s="32">
        <f>VLOOKUP(A53,[6]Лист2!$N$7:$T$85,6,FALSE)</f>
        <v>70.599999999999994</v>
      </c>
      <c r="Y53" s="32">
        <f>VLOOKUP(A53,[6]Лист2!$N$7:$T$85,7,FALSE)</f>
        <v>55.8</v>
      </c>
      <c r="Z53" s="80">
        <v>48.5</v>
      </c>
      <c r="AA53" s="80">
        <v>40</v>
      </c>
      <c r="AB53" s="80"/>
      <c r="AC53" s="80">
        <v>72.8</v>
      </c>
      <c r="AD53" s="80">
        <v>54.3</v>
      </c>
      <c r="AE53" s="80">
        <v>60</v>
      </c>
      <c r="AF53" s="96">
        <v>47.69825927105493</v>
      </c>
      <c r="AG53" s="96">
        <v>38.405248002771224</v>
      </c>
      <c r="AH53" s="96">
        <v>2.5360517155643958</v>
      </c>
      <c r="AI53" s="96">
        <v>71.840137701038131</v>
      </c>
      <c r="AJ53" s="96">
        <v>59.174482048604212</v>
      </c>
      <c r="AK53" s="96">
        <v>72.205963489816966</v>
      </c>
      <c r="AL53" s="96">
        <v>55.058338076266367</v>
      </c>
      <c r="AM53" s="96">
        <v>50.435968909930239</v>
      </c>
      <c r="AN53" s="96"/>
      <c r="AO53" s="96">
        <v>74.937088076692632</v>
      </c>
      <c r="AP53" s="96">
        <v>59.3</v>
      </c>
      <c r="AQ53" s="96">
        <v>53.841060837778357</v>
      </c>
    </row>
    <row r="54" spans="1:43" customFormat="1" ht="47.25">
      <c r="A54" s="35" t="s">
        <v>112</v>
      </c>
      <c r="B54" s="32">
        <f>VLOOKUP(A54,[1]Лист1!$A$8:$I$2600,9,FALSE)</f>
        <v>91.4</v>
      </c>
      <c r="C54" s="32">
        <v>43.1</v>
      </c>
      <c r="D54" s="32"/>
      <c r="E54" s="32">
        <f>VLOOKUP(A54,[2]Лист2!$N$7:$T$89,5,FALSE)</f>
        <v>93.4</v>
      </c>
      <c r="F54" s="32">
        <f>VLOOKUP(A54,[2]Лист2!$N$7:$T$89,6,FALSE)</f>
        <v>93.9</v>
      </c>
      <c r="G54" s="32">
        <f>VLOOKUP(A54,[2]Лист2!$N$7:$T$89,7,FALSE)</f>
        <v>46.5</v>
      </c>
      <c r="H54" s="32">
        <f>VLOOKUP(A54,'[3]Таблица 1'!$A$8:$I$584,9,FALSE)</f>
        <v>91.8</v>
      </c>
      <c r="I54" s="32">
        <f>VLOOKUP(A54,[4]Лист2!$N$7:$T$89,3,FALSE)</f>
        <v>41</v>
      </c>
      <c r="J54" s="32"/>
      <c r="K54" s="32">
        <f>VLOOKUP(A54,[4]Лист2!$N$7:$T$89,5,FALSE)</f>
        <v>94</v>
      </c>
      <c r="L54" s="32">
        <f>VLOOKUP(A54,[4]Лист2!$N$7:$T$89,6,FALSE)</f>
        <v>93.5</v>
      </c>
      <c r="M54" s="32">
        <f>VLOOKUP(A54,[4]Лист2!$N$7:$T$89,7,FALSE)</f>
        <v>49.9</v>
      </c>
      <c r="N54" s="32">
        <f>VLOOKUP(A54,[5]Лист2!$N$7:$T$89,2,FALSE)</f>
        <v>91.912542875410693</v>
      </c>
      <c r="O54" s="32">
        <f>VLOOKUP(A54,[5]Лист2!$N$7:$T$92,3,FALSE)</f>
        <v>43.422987846451875</v>
      </c>
      <c r="P54" s="32"/>
      <c r="Q54" s="32">
        <f>VLOOKUP(A54,[5]Лист2!$N$7:$T$92,5,FALSE)</f>
        <v>94.53161619756456</v>
      </c>
      <c r="R54" s="32">
        <f>VLOOKUP(A54,[5]Лист2!$N$7:$T$92,6,FALSE)</f>
        <v>91.31305265753646</v>
      </c>
      <c r="S54" s="32">
        <f>VLOOKUP(A54,[5]Лист2!$N$7:$T$92,7,FALSE)</f>
        <v>50.865188763246294</v>
      </c>
      <c r="T54" s="32">
        <v>92.9</v>
      </c>
      <c r="U54" s="32">
        <v>44.7</v>
      </c>
      <c r="V54" s="32"/>
      <c r="W54" s="32">
        <v>95.5</v>
      </c>
      <c r="X54" s="32">
        <f>VLOOKUP(A54,[6]Лист2!$N$7:$T$85,6,FALSE)</f>
        <v>60</v>
      </c>
      <c r="Y54" s="32">
        <v>55.6</v>
      </c>
      <c r="Z54" s="80">
        <v>94</v>
      </c>
      <c r="AA54" s="80">
        <v>47.4</v>
      </c>
      <c r="AB54" s="80"/>
      <c r="AC54" s="80">
        <v>96.2</v>
      </c>
      <c r="AD54" s="80">
        <v>94.9</v>
      </c>
      <c r="AE54" s="80">
        <v>60.8</v>
      </c>
      <c r="AF54" s="96">
        <v>80.028056699239812</v>
      </c>
      <c r="AG54" s="96">
        <v>46.729892136643478</v>
      </c>
      <c r="AH54" s="96"/>
      <c r="AI54" s="96">
        <v>80.323814010370157</v>
      </c>
      <c r="AJ54" s="96">
        <v>88.471412472173142</v>
      </c>
      <c r="AK54" s="96">
        <v>55.94039848416984</v>
      </c>
      <c r="AL54" s="96">
        <v>82.1</v>
      </c>
      <c r="AM54" s="96">
        <v>48.8</v>
      </c>
      <c r="AN54" s="96"/>
      <c r="AO54" s="96">
        <v>82.5</v>
      </c>
      <c r="AP54" s="96">
        <v>89.4</v>
      </c>
      <c r="AQ54" s="96">
        <v>59.367113248597278</v>
      </c>
    </row>
    <row r="55" spans="1:43" customFormat="1" ht="47.25">
      <c r="A55" s="35" t="s">
        <v>113</v>
      </c>
      <c r="B55" s="32">
        <f>VLOOKUP(A55,[1]Лист1!$A$8:$I$2600,9,FALSE)</f>
        <v>38</v>
      </c>
      <c r="C55" s="32">
        <v>17</v>
      </c>
      <c r="D55" s="32">
        <f>VLOOKUP(A55,[2]Лист2!$N$7:$T$89,4,FALSE)</f>
        <v>5.4</v>
      </c>
      <c r="E55" s="32">
        <f>VLOOKUP(A55,[2]Лист2!$N$7:$T$89,5,FALSE)</f>
        <v>47</v>
      </c>
      <c r="F55" s="32">
        <f>VLOOKUP(A55,[2]Лист2!$N$7:$T$89,6,FALSE)</f>
        <v>53.1</v>
      </c>
      <c r="G55" s="32">
        <f>VLOOKUP(A55,[2]Лист2!$N$7:$T$89,7,FALSE)</f>
        <v>65.400000000000006</v>
      </c>
      <c r="H55" s="32">
        <f>VLOOKUP(A55,'[3]Таблица 1'!$A$8:$I$584,9,FALSE)</f>
        <v>37.9</v>
      </c>
      <c r="I55" s="32">
        <f>VLOOKUP(A55,[4]Лист2!$N$7:$T$89,3,FALSE)</f>
        <v>17.100000000000001</v>
      </c>
      <c r="J55" s="32">
        <f>VLOOKUP(A55,[4]Лист2!$N$7:$T$89,4,FALSE)</f>
        <v>6.1</v>
      </c>
      <c r="K55" s="32">
        <f>VLOOKUP(A55,[4]Лист2!$N$7:$T$89,5,FALSE)</f>
        <v>52.3</v>
      </c>
      <c r="L55" s="32">
        <f>VLOOKUP(A55,[4]Лист2!$N$7:$T$89,6,FALSE)</f>
        <v>56.3</v>
      </c>
      <c r="M55" s="32">
        <f>VLOOKUP(A55,[4]Лист2!$N$7:$T$89,7,FALSE)</f>
        <v>73.2</v>
      </c>
      <c r="N55" s="32">
        <f>VLOOKUP(A55,[5]Лист2!$N$7:$T$89,2,FALSE)</f>
        <v>43.174261844765766</v>
      </c>
      <c r="O55" s="32">
        <f>VLOOKUP(A55,[5]Лист2!$N$7:$T$92,3,FALSE)</f>
        <v>20.93514908465481</v>
      </c>
      <c r="P55" s="32">
        <f>VLOOKUP(A55,[5]Лист2!$N$7:$T$92,4,FALSE)</f>
        <v>6.8656716417910504</v>
      </c>
      <c r="Q55" s="32">
        <f>VLOOKUP(A55,[5]Лист2!$N$7:$T$92,5,FALSE)</f>
        <v>58.04147884425813</v>
      </c>
      <c r="R55" s="32">
        <f>VLOOKUP(A55,[5]Лист2!$N$7:$T$92,6,FALSE)</f>
        <v>61.902375737847883</v>
      </c>
      <c r="S55" s="32">
        <f>VLOOKUP(A55,[5]Лист2!$N$7:$T$92,7,FALSE)</f>
        <v>78.314035501392013</v>
      </c>
      <c r="T55" s="32">
        <f>VLOOKUP(A55,[6]Лист2!$N$7:$T$85,2,FALSE)</f>
        <v>31.4</v>
      </c>
      <c r="U55" s="32">
        <f>VLOOKUP(A55,[6]Лист2!$N$7:$T$85,3,FALSE)</f>
        <v>11.9</v>
      </c>
      <c r="V55" s="32">
        <f>VLOOKUP(A55,[6]Лист2!$N$7:$T$85,4,FALSE)</f>
        <v>7.6</v>
      </c>
      <c r="W55" s="32">
        <f>VLOOKUP(A55,[6]Лист2!$N$7:$T$85,5,FALSE)</f>
        <v>47.2</v>
      </c>
      <c r="X55" s="32">
        <f>VLOOKUP(A55,[6]Лист2!$N$7:$T$85,6,FALSE)</f>
        <v>63.8</v>
      </c>
      <c r="Y55" s="32">
        <f>VLOOKUP(A55,[6]Лист2!$N$7:$T$85,7,FALSE)</f>
        <v>83.7</v>
      </c>
      <c r="Z55" s="80">
        <v>36.4</v>
      </c>
      <c r="AA55" s="80">
        <v>18</v>
      </c>
      <c r="AB55" s="80">
        <v>8.1999999999999993</v>
      </c>
      <c r="AC55" s="80">
        <v>48.9</v>
      </c>
      <c r="AD55" s="80">
        <v>66.8</v>
      </c>
      <c r="AE55" s="80">
        <v>84.6</v>
      </c>
      <c r="AF55" s="96">
        <v>50.938812532657138</v>
      </c>
      <c r="AG55" s="96">
        <v>28.520437120464024</v>
      </c>
      <c r="AH55" s="96">
        <v>100</v>
      </c>
      <c r="AI55" s="96">
        <v>62.22281125281274</v>
      </c>
      <c r="AJ55" s="96">
        <v>69.5154183147244</v>
      </c>
      <c r="AK55" s="96">
        <v>83.955736532902307</v>
      </c>
      <c r="AL55" s="96">
        <v>53.701849676718759</v>
      </c>
      <c r="AM55" s="96">
        <v>32.301236319599816</v>
      </c>
      <c r="AN55" s="96">
        <v>100</v>
      </c>
      <c r="AO55" s="96">
        <v>60.0583555519014</v>
      </c>
      <c r="AP55" s="96">
        <v>71.974279775047449</v>
      </c>
      <c r="AQ55" s="96">
        <v>76.833587158846427</v>
      </c>
    </row>
    <row r="56" spans="1:43" customFormat="1" ht="31.5">
      <c r="A56" s="35" t="s">
        <v>114</v>
      </c>
      <c r="B56" s="32">
        <f>VLOOKUP(A56,[1]Лист1!$A$8:$I$2600,9,FALSE)</f>
        <v>52.5</v>
      </c>
      <c r="C56" s="32">
        <v>40.700000000000003</v>
      </c>
      <c r="D56" s="32">
        <f>VLOOKUP(A56,[2]Лист2!$N$7:$T$89,4,FALSE)</f>
        <v>18</v>
      </c>
      <c r="E56" s="32">
        <f>VLOOKUP(A56,[2]Лист2!$N$7:$T$89,5,FALSE)</f>
        <v>45.4</v>
      </c>
      <c r="F56" s="32">
        <f>VLOOKUP(A56,[2]Лист2!$N$7:$T$89,6,FALSE)</f>
        <v>75.5</v>
      </c>
      <c r="G56" s="32">
        <f>VLOOKUP(A56,[2]Лист2!$N$7:$T$89,7,FALSE)</f>
        <v>62.8</v>
      </c>
      <c r="H56" s="32">
        <f>VLOOKUP(A56,'[3]Таблица 1'!$A$8:$I$584,9,FALSE)</f>
        <v>52.9</v>
      </c>
      <c r="I56" s="32">
        <f>VLOOKUP(A56,[4]Лист2!$N$7:$T$89,3,FALSE)</f>
        <v>35.1</v>
      </c>
      <c r="J56" s="32">
        <f>VLOOKUP(A56,[4]Лист2!$N$7:$T$89,4,FALSE)</f>
        <v>16.8</v>
      </c>
      <c r="K56" s="32">
        <f>VLOOKUP(A56,[4]Лист2!$N$7:$T$89,5,FALSE)</f>
        <v>45</v>
      </c>
      <c r="L56" s="32">
        <f>VLOOKUP(A56,[4]Лист2!$N$7:$T$89,6,FALSE)</f>
        <v>77.099999999999994</v>
      </c>
      <c r="M56" s="32">
        <f>VLOOKUP(A56,[4]Лист2!$N$7:$T$89,7,FALSE)</f>
        <v>68.400000000000006</v>
      </c>
      <c r="N56" s="32">
        <f>VLOOKUP(A56,[5]Лист2!$N$7:$T$89,2,FALSE)</f>
        <v>52.651113971136418</v>
      </c>
      <c r="O56" s="32">
        <f>VLOOKUP(A56,[5]Лист2!$N$7:$T$92,3,FALSE)</f>
        <v>37.279964306326356</v>
      </c>
      <c r="P56" s="32">
        <f>VLOOKUP(A56,[5]Лист2!$N$7:$T$92,4,FALSE)</f>
        <v>18.111209814890401</v>
      </c>
      <c r="Q56" s="32">
        <f>VLOOKUP(A56,[5]Лист2!$N$7:$T$92,5,FALSE)</f>
        <v>43.884393861223622</v>
      </c>
      <c r="R56" s="32">
        <v>72.900000000000006</v>
      </c>
      <c r="S56" s="32">
        <f>VLOOKUP(A56,[5]Лист2!$N$7:$T$92,7,FALSE)</f>
        <v>71.520652918061131</v>
      </c>
      <c r="T56" s="32">
        <f>VLOOKUP(A56,[6]Лист2!$N$7:$T$85,2,FALSE)</f>
        <v>54.3</v>
      </c>
      <c r="U56" s="32">
        <f>VLOOKUP(A56,[6]Лист2!$N$7:$T$85,3,FALSE)</f>
        <v>38.4</v>
      </c>
      <c r="V56" s="32">
        <f>VLOOKUP(A56,[6]Лист2!$N$7:$T$85,4,FALSE)</f>
        <v>17.399999999999999</v>
      </c>
      <c r="W56" s="32">
        <f>VLOOKUP(A56,[6]Лист2!$N$7:$T$85,5,FALSE)</f>
        <v>45.1</v>
      </c>
      <c r="X56" s="32">
        <f>VLOOKUP(A56,[6]Лист2!$N$7:$T$85,6,FALSE)</f>
        <v>77.599999999999994</v>
      </c>
      <c r="Y56" s="32">
        <f>VLOOKUP(A56,[6]Лист2!$N$7:$T$85,7,FALSE)</f>
        <v>75.900000000000006</v>
      </c>
      <c r="Z56" s="80">
        <v>50.9</v>
      </c>
      <c r="AA56" s="80">
        <v>40</v>
      </c>
      <c r="AB56" s="80">
        <v>17.3</v>
      </c>
      <c r="AC56" s="80">
        <v>42.8</v>
      </c>
      <c r="AD56" s="80">
        <v>66.400000000000006</v>
      </c>
      <c r="AE56" s="80">
        <v>69.7</v>
      </c>
      <c r="AF56" s="96">
        <v>50.287600258228132</v>
      </c>
      <c r="AG56" s="96">
        <v>35.965961996731394</v>
      </c>
      <c r="AH56" s="96">
        <v>14.523813068528638</v>
      </c>
      <c r="AI56" s="96">
        <v>42.98260477551711</v>
      </c>
      <c r="AJ56" s="96">
        <v>62.951214930315714</v>
      </c>
      <c r="AK56" s="96">
        <v>68.225686079325911</v>
      </c>
      <c r="AL56" s="96">
        <v>57.856335950832317</v>
      </c>
      <c r="AM56" s="96">
        <v>35.615824111824637</v>
      </c>
      <c r="AN56" s="96">
        <v>15.966546139588587</v>
      </c>
      <c r="AO56" s="96">
        <v>60.408408285736442</v>
      </c>
      <c r="AP56" s="96">
        <v>60.371399348905364</v>
      </c>
      <c r="AQ56" s="96">
        <v>58.847838814411695</v>
      </c>
    </row>
    <row r="57" spans="1:43" customFormat="1" ht="31.5">
      <c r="A57" s="35" t="s">
        <v>115</v>
      </c>
      <c r="B57" s="32">
        <f>VLOOKUP(A57,[1]Лист1!$A$8:$I$2600,9,FALSE)</f>
        <v>53.8</v>
      </c>
      <c r="C57" s="32">
        <v>42</v>
      </c>
      <c r="D57" s="32">
        <f>VLOOKUP(A57,[2]Лист2!$N$7:$T$89,4,FALSE)</f>
        <v>18</v>
      </c>
      <c r="E57" s="32">
        <f>VLOOKUP(A57,[2]Лист2!$N$7:$T$89,5,FALSE)</f>
        <v>46.8</v>
      </c>
      <c r="F57" s="32">
        <f>VLOOKUP(A57,[2]Лист2!$N$7:$T$89,6,FALSE)</f>
        <v>83</v>
      </c>
      <c r="G57" s="32">
        <f>VLOOKUP(A57,[2]Лист2!$N$7:$T$89,7,FALSE)</f>
        <v>62.9</v>
      </c>
      <c r="H57" s="32">
        <f>VLOOKUP(A57,'[3]Таблица 1'!$A$8:$I$584,9,FALSE)</f>
        <v>55</v>
      </c>
      <c r="I57" s="32">
        <f>VLOOKUP(A57,[4]Лист2!$N$7:$T$89,3,FALSE)</f>
        <v>35.9</v>
      </c>
      <c r="J57" s="32">
        <f>VLOOKUP(A57,[4]Лист2!$N$7:$T$89,4,FALSE)</f>
        <v>16.8</v>
      </c>
      <c r="K57" s="32">
        <f>VLOOKUP(A57,[4]Лист2!$N$7:$T$89,5,FALSE)</f>
        <v>47.5</v>
      </c>
      <c r="L57" s="32">
        <f>VLOOKUP(A57,[4]Лист2!$N$7:$T$89,6,FALSE)</f>
        <v>82.7</v>
      </c>
      <c r="M57" s="32">
        <f>VLOOKUP(A57,[4]Лист2!$N$7:$T$89,7,FALSE)</f>
        <v>68.599999999999994</v>
      </c>
      <c r="N57" s="32">
        <f>VLOOKUP(A57,[5]Лист2!$N$7:$T$89,2,FALSE)</f>
        <v>56.717732801436846</v>
      </c>
      <c r="O57" s="32">
        <f>VLOOKUP(A57,[5]Лист2!$N$7:$T$92,3,FALSE)</f>
        <v>39.545532713322551</v>
      </c>
      <c r="P57" s="32">
        <f>VLOOKUP(A57,[5]Лист2!$N$7:$T$92,4,FALSE)</f>
        <v>18.102485128483856</v>
      </c>
      <c r="Q57" s="32">
        <f>VLOOKUP(A57,[5]Лист2!$N$7:$T$92,5,FALSE)</f>
        <v>48.079936824838512</v>
      </c>
      <c r="R57" s="32">
        <f>VLOOKUP(A57,[5]Лист2!$N$7:$T$92,6,FALSE)</f>
        <v>82.796353558877229</v>
      </c>
      <c r="S57" s="32">
        <f>VLOOKUP(A57,[5]Лист2!$N$7:$T$92,7,FALSE)</f>
        <v>72.212708962755798</v>
      </c>
      <c r="T57" s="32">
        <f>VLOOKUP(A57,[6]Лист2!$N$7:$T$85,2,FALSE)</f>
        <v>56.6</v>
      </c>
      <c r="U57" s="32">
        <f>VLOOKUP(A57,[6]Лист2!$N$7:$T$85,3,FALSE)</f>
        <v>39.700000000000003</v>
      </c>
      <c r="V57" s="32">
        <f>VLOOKUP(A57,[6]Лист2!$N$7:$T$85,4,FALSE)</f>
        <v>17.399999999999999</v>
      </c>
      <c r="W57" s="32">
        <f>VLOOKUP(A57,[6]Лист2!$N$7:$T$85,5,FALSE)</f>
        <v>47.4</v>
      </c>
      <c r="X57" s="32">
        <f>VLOOKUP(A57,[6]Лист2!$N$7:$T$85,6,FALSE)</f>
        <v>81.599999999999994</v>
      </c>
      <c r="Y57" s="32">
        <f>VLOOKUP(A57,[6]Лист2!$N$7:$T$85,7,FALSE)</f>
        <v>76.7</v>
      </c>
      <c r="Z57" s="80">
        <v>62.5</v>
      </c>
      <c r="AA57" s="80">
        <v>38.799999999999997</v>
      </c>
      <c r="AB57" s="80">
        <v>17.3</v>
      </c>
      <c r="AC57" s="80">
        <v>54.7</v>
      </c>
      <c r="AD57" s="80">
        <v>73.599999999999994</v>
      </c>
      <c r="AE57" s="80">
        <v>70.7</v>
      </c>
      <c r="AF57" s="96">
        <v>64.498935210408533</v>
      </c>
      <c r="AG57" s="96">
        <v>40.363398422456463</v>
      </c>
      <c r="AH57" s="96">
        <v>14.732176565638261</v>
      </c>
      <c r="AI57" s="96">
        <v>47.041686073591059</v>
      </c>
      <c r="AJ57" s="96">
        <v>72.071925952389819</v>
      </c>
      <c r="AK57" s="96">
        <v>70.78493443317376</v>
      </c>
      <c r="AL57" s="96">
        <v>55.152357795198945</v>
      </c>
      <c r="AM57" s="96">
        <v>38.826231514124238</v>
      </c>
      <c r="AN57" s="96">
        <v>15.965907796084865</v>
      </c>
      <c r="AO57" s="96">
        <v>54.077939727229946</v>
      </c>
      <c r="AP57" s="96">
        <v>60.440522645207551</v>
      </c>
      <c r="AQ57" s="96">
        <v>58.355124471173184</v>
      </c>
    </row>
    <row r="58" spans="1:43" customFormat="1">
      <c r="A58" s="35" t="s">
        <v>116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80"/>
      <c r="AA58" s="80"/>
      <c r="AB58" s="80"/>
      <c r="AC58" s="80"/>
      <c r="AD58" s="80"/>
      <c r="AE58" s="80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</row>
    <row r="59" spans="1:43" customFormat="1" ht="31.5">
      <c r="A59" s="35" t="s">
        <v>117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80"/>
      <c r="AA59" s="80"/>
      <c r="AB59" s="80"/>
      <c r="AC59" s="80"/>
      <c r="AD59" s="80"/>
      <c r="AE59" s="80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</row>
    <row r="60" spans="1:43" customFormat="1" ht="47.25">
      <c r="A60" s="35" t="s">
        <v>118</v>
      </c>
      <c r="B60" s="32">
        <f>VLOOKUP(A60,[1]Лист1!$A$8:$I$2600,9,FALSE)</f>
        <v>37.700000000000003</v>
      </c>
      <c r="C60" s="32">
        <v>30.4</v>
      </c>
      <c r="D60" s="32"/>
      <c r="E60" s="32">
        <f>VLOOKUP(A60,[2]Лист2!$N$7:$T$89,5,FALSE)</f>
        <v>31</v>
      </c>
      <c r="F60" s="32">
        <f>VLOOKUP(A60,[2]Лист2!$N$7:$T$89,6,FALSE)</f>
        <v>47.9</v>
      </c>
      <c r="G60" s="32">
        <f>VLOOKUP(A60,[2]Лист2!$N$7:$T$89,7,FALSE)</f>
        <v>59</v>
      </c>
      <c r="H60" s="32">
        <f>VLOOKUP(A60,'[3]Таблица 1'!$A$8:$I$584,9,FALSE)</f>
        <v>37.5</v>
      </c>
      <c r="I60" s="32">
        <f>VLOOKUP(A60,[4]Лист2!$N$7:$T$89,3,FALSE)</f>
        <v>28.9</v>
      </c>
      <c r="J60" s="32"/>
      <c r="K60" s="32">
        <f>VLOOKUP(A60,[4]Лист2!$N$7:$T$89,5,FALSE)</f>
        <v>29.5</v>
      </c>
      <c r="L60" s="32">
        <f>VLOOKUP(A60,[4]Лист2!$N$7:$T$89,6,FALSE)</f>
        <v>58.1</v>
      </c>
      <c r="M60" s="32">
        <f>VLOOKUP(A60,[4]Лист2!$N$7:$T$89,7,FALSE)</f>
        <v>57.4</v>
      </c>
      <c r="N60" s="32">
        <f>VLOOKUP(A60,[5]Лист2!$N$7:$T$89,2,FALSE)</f>
        <v>36.714192505131066</v>
      </c>
      <c r="O60" s="32">
        <f>VLOOKUP(A60,[5]Лист2!$N$7:$T$92,3,FALSE)</f>
        <v>32.724461478939297</v>
      </c>
      <c r="P60" s="32">
        <f>VLOOKUP(A60,[5]Лист2!$N$7:$T$92,4,FALSE)</f>
        <v>19.528949950932283</v>
      </c>
      <c r="Q60" s="32">
        <f>VLOOKUP(A60,[5]Лист2!$N$7:$T$92,5,FALSE)</f>
        <v>28.845806261035182</v>
      </c>
      <c r="R60" s="32">
        <f>VLOOKUP(A60,[5]Лист2!$N$7:$T$92,6,FALSE)</f>
        <v>57.91658663413881</v>
      </c>
      <c r="S60" s="32">
        <f>VLOOKUP(A60,[5]Лист2!$N$7:$T$92,7,FALSE)</f>
        <v>57.446947210138141</v>
      </c>
      <c r="T60" s="32">
        <f>VLOOKUP(A60,[6]Лист2!$N$7:$T$85,2,FALSE)</f>
        <v>38.200000000000003</v>
      </c>
      <c r="U60" s="32">
        <f>VLOOKUP(A60,[6]Лист2!$N$7:$T$85,3,FALSE)</f>
        <v>32.1</v>
      </c>
      <c r="V60" s="32"/>
      <c r="W60" s="32">
        <f>VLOOKUP(A60,[6]Лист2!$N$7:$T$85,5,FALSE)</f>
        <v>29.8</v>
      </c>
      <c r="X60" s="32">
        <f>VLOOKUP(A60,[6]Лист2!$N$7:$T$85,6,FALSE)</f>
        <v>62.4</v>
      </c>
      <c r="Y60" s="32">
        <f>VLOOKUP(A60,[6]Лист2!$N$7:$T$85,7,FALSE)</f>
        <v>53.6</v>
      </c>
      <c r="Z60" s="80">
        <v>45.3</v>
      </c>
      <c r="AA60" s="80">
        <v>46</v>
      </c>
      <c r="AB60" s="80"/>
      <c r="AC60" s="80">
        <v>42</v>
      </c>
      <c r="AD60" s="80">
        <v>62.3</v>
      </c>
      <c r="AE60" s="80">
        <v>62.8</v>
      </c>
      <c r="AF60" s="96">
        <v>44.580024697688366</v>
      </c>
      <c r="AG60" s="96">
        <v>31.613676381388721</v>
      </c>
      <c r="AH60" s="96"/>
      <c r="AI60" s="96">
        <v>42.887065181726285</v>
      </c>
      <c r="AJ60" s="96" t="s">
        <v>170</v>
      </c>
      <c r="AK60" s="96" t="s">
        <v>171</v>
      </c>
      <c r="AL60" s="96">
        <v>59.297778169618446</v>
      </c>
      <c r="AM60" s="96">
        <v>32.44371641612971</v>
      </c>
      <c r="AN60" s="96">
        <v>100</v>
      </c>
      <c r="AO60" s="96">
        <v>60.548196489940985</v>
      </c>
      <c r="AP60" s="96">
        <v>60.55090450117023</v>
      </c>
      <c r="AQ60" s="96">
        <v>71.260314290219156</v>
      </c>
    </row>
    <row r="61" spans="1:43" customFormat="1" ht="31.5">
      <c r="A61" s="35" t="s">
        <v>119</v>
      </c>
      <c r="B61" s="32">
        <f>VLOOKUP(A61,[1]Лист1!$A$8:$I$2600,9,FALSE)</f>
        <v>64</v>
      </c>
      <c r="C61" s="32">
        <v>31.6</v>
      </c>
      <c r="D61" s="32"/>
      <c r="E61" s="32">
        <f>VLOOKUP(A61,[2]Лист2!$N$7:$T$89,5,FALSE)</f>
        <v>46.4</v>
      </c>
      <c r="F61" s="32">
        <f>VLOOKUP(A61,[2]Лист2!$N$7:$T$89,6,FALSE)</f>
        <v>87.5</v>
      </c>
      <c r="G61" s="32">
        <f>VLOOKUP(A61,[2]Лист2!$N$7:$T$89,7,FALSE)</f>
        <v>62.2</v>
      </c>
      <c r="H61" s="32">
        <f>VLOOKUP(A61,'[3]Таблица 1'!$A$8:$I$584,9,FALSE)</f>
        <v>65.900000000000006</v>
      </c>
      <c r="I61" s="32">
        <f>VLOOKUP(A61,[4]Лист2!$N$7:$T$89,3,FALSE)</f>
        <v>35.5</v>
      </c>
      <c r="J61" s="32"/>
      <c r="K61" s="32">
        <f>VLOOKUP(A61,[4]Лист2!$N$7:$T$89,5,FALSE)</f>
        <v>55.4</v>
      </c>
      <c r="L61" s="32">
        <f>VLOOKUP(A61,[4]Лист2!$N$7:$T$89,6,FALSE)</f>
        <v>89</v>
      </c>
      <c r="M61" s="32">
        <f>VLOOKUP(A61,[4]Лист2!$N$7:$T$89,7,FALSE)</f>
        <v>69.2</v>
      </c>
      <c r="N61" s="32">
        <f>VLOOKUP(A61,[5]Лист2!$N$7:$T$89,2,FALSE)</f>
        <v>5.1818984902023839</v>
      </c>
      <c r="O61" s="32">
        <f>VLOOKUP(A61,[5]Лист2!$N$7:$T$92,3,FALSE)</f>
        <v>1.8248519752370345</v>
      </c>
      <c r="P61" s="32"/>
      <c r="Q61" s="32">
        <f>VLOOKUP(A61,[5]Лист2!$N$7:$T$92,5,FALSE)</f>
        <v>100</v>
      </c>
      <c r="R61" s="32">
        <f>VLOOKUP(A61,[5]Лист2!$N$7:$T$92,6,FALSE)</f>
        <v>8.1696065777522655</v>
      </c>
      <c r="S61" s="32">
        <f>VLOOKUP(A61,[5]Лист2!$N$7:$T$92,7,FALSE)</f>
        <v>45.970937912813731</v>
      </c>
      <c r="T61" s="32">
        <f>VLOOKUP(A61,[6]Лист2!$N$7:$T$85,2,FALSE)</f>
        <v>18.7</v>
      </c>
      <c r="U61" s="32">
        <f>VLOOKUP(A61,[6]Лист2!$N$7:$T$85,3,FALSE)</f>
        <v>15.1</v>
      </c>
      <c r="V61" s="32"/>
      <c r="W61" s="32">
        <f>VLOOKUP(A61,[6]Лист2!$N$7:$T$85,5,FALSE)</f>
        <v>100</v>
      </c>
      <c r="X61" s="32">
        <f>VLOOKUP(A61,[6]Лист2!$N$7:$T$85,6,FALSE)</f>
        <v>21.1</v>
      </c>
      <c r="Y61" s="32">
        <f>VLOOKUP(A61,[6]Лист2!$N$7:$T$85,7,FALSE)</f>
        <v>50.9</v>
      </c>
      <c r="Z61" s="80">
        <v>21.5</v>
      </c>
      <c r="AA61" s="80">
        <v>17.8</v>
      </c>
      <c r="AB61" s="80"/>
      <c r="AC61" s="80">
        <v>100</v>
      </c>
      <c r="AD61" s="80">
        <v>29.3</v>
      </c>
      <c r="AE61" s="80">
        <v>23.2</v>
      </c>
      <c r="AF61" s="96" t="s">
        <v>172</v>
      </c>
      <c r="AG61" s="96" t="s">
        <v>173</v>
      </c>
      <c r="AH61" s="96"/>
      <c r="AI61" s="96"/>
      <c r="AJ61" s="96" t="s">
        <v>174</v>
      </c>
      <c r="AK61" s="96" t="s">
        <v>175</v>
      </c>
      <c r="AL61" s="96">
        <v>31.459578524880612</v>
      </c>
      <c r="AM61" s="96">
        <v>17.654832901062232</v>
      </c>
      <c r="AN61" s="96"/>
      <c r="AO61" s="96"/>
      <c r="AP61" s="96">
        <v>42.964996568291006</v>
      </c>
      <c r="AQ61" s="96">
        <v>49.172500184216346</v>
      </c>
    </row>
    <row r="62" spans="1:43" customFormat="1" ht="47.25">
      <c r="A62" s="35" t="s">
        <v>120</v>
      </c>
      <c r="B62" s="32">
        <f>VLOOKUP(A62,[1]Лист1!$A$8:$I$2600,9,FALSE)</f>
        <v>44.1</v>
      </c>
      <c r="C62" s="32">
        <v>14.7</v>
      </c>
      <c r="D62" s="32"/>
      <c r="E62" s="32">
        <f>VLOOKUP(A62,[2]Лист2!$N$7:$T$89,5,FALSE)</f>
        <v>39.299999999999997</v>
      </c>
      <c r="F62" s="32">
        <f>VLOOKUP(A62,[2]Лист2!$N$7:$T$89,6,FALSE)</f>
        <v>52.4</v>
      </c>
      <c r="G62" s="32">
        <f>VLOOKUP(A62,[2]Лист2!$N$7:$T$89,7,FALSE)</f>
        <v>84.4</v>
      </c>
      <c r="H62" s="32">
        <f>VLOOKUP(A62,'[3]Таблица 1'!$A$8:$I$584,9,FALSE)</f>
        <v>41.7</v>
      </c>
      <c r="I62" s="32">
        <f>VLOOKUP(A62,[4]Лист2!$N$7:$T$89,3,FALSE)</f>
        <v>15.1</v>
      </c>
      <c r="J62" s="32"/>
      <c r="K62" s="32">
        <f>VLOOKUP(A62,[4]Лист2!$N$7:$T$89,5,FALSE)</f>
        <v>39.299999999999997</v>
      </c>
      <c r="L62" s="32">
        <f>VLOOKUP(A62,[4]Лист2!$N$7:$T$89,6,FALSE)</f>
        <v>62.5</v>
      </c>
      <c r="M62" s="32">
        <f>VLOOKUP(A62,[4]Лист2!$N$7:$T$89,7,FALSE)</f>
        <v>54.4</v>
      </c>
      <c r="N62" s="32">
        <f>VLOOKUP(A62,[5]Лист2!$N$7:$T$89,2,FALSE)</f>
        <v>34.930815168802084</v>
      </c>
      <c r="O62" s="32">
        <f>VLOOKUP(A62,[5]Лист2!$N$7:$T$92,3,FALSE)</f>
        <v>11.312100928864162</v>
      </c>
      <c r="P62" s="32"/>
      <c r="Q62" s="32">
        <f>VLOOKUP(A62,[5]Лист2!$N$7:$T$92,5,FALSE)</f>
        <v>40.587057203655021</v>
      </c>
      <c r="R62" s="32">
        <f>VLOOKUP(A62,[5]Лист2!$N$7:$T$92,6,FALSE)</f>
        <v>58.553599025897995</v>
      </c>
      <c r="S62" s="32">
        <f>VLOOKUP(A62,[5]Лист2!$N$7:$T$92,7,FALSE)</f>
        <v>36.090410971651195</v>
      </c>
      <c r="T62" s="32">
        <f>VLOOKUP(A62,[6]Лист2!$N$7:$T$85,2,FALSE)</f>
        <v>36.700000000000003</v>
      </c>
      <c r="U62" s="32">
        <f>VLOOKUP(A62,[6]Лист2!$N$7:$T$85,3,FALSE)</f>
        <v>25</v>
      </c>
      <c r="V62" s="32"/>
      <c r="W62" s="32">
        <f>VLOOKUP(A62,[6]Лист2!$N$7:$T$85,5,FALSE)</f>
        <v>45.1</v>
      </c>
      <c r="X62" s="32">
        <f>VLOOKUP(A62,[6]Лист2!$N$7:$T$85,6,FALSE)</f>
        <v>54.5</v>
      </c>
      <c r="Y62" s="32">
        <f>VLOOKUP(A62,[6]Лист2!$N$7:$T$85,7,FALSE)</f>
        <v>33.799999999999997</v>
      </c>
      <c r="Z62" s="80">
        <v>40.5</v>
      </c>
      <c r="AA62" s="80">
        <v>18.7</v>
      </c>
      <c r="AB62" s="80"/>
      <c r="AC62" s="80">
        <v>47.2</v>
      </c>
      <c r="AD62" s="80">
        <v>52.4</v>
      </c>
      <c r="AE62" s="80">
        <v>46.6</v>
      </c>
      <c r="AF62" s="96" t="s">
        <v>176</v>
      </c>
      <c r="AG62" s="96" t="s">
        <v>177</v>
      </c>
      <c r="AH62" s="96"/>
      <c r="AI62" s="96" t="s">
        <v>178</v>
      </c>
      <c r="AJ62" s="96" t="s">
        <v>179</v>
      </c>
      <c r="AK62" s="96" t="s">
        <v>180</v>
      </c>
      <c r="AL62" s="96">
        <v>58.531519607244661</v>
      </c>
      <c r="AM62" s="96">
        <v>50.089193086179428</v>
      </c>
      <c r="AN62" s="96"/>
      <c r="AO62" s="96">
        <v>79.574014909478166</v>
      </c>
      <c r="AP62" s="96">
        <v>65.234122187999532</v>
      </c>
      <c r="AQ62" s="96">
        <v>44.130275421510106</v>
      </c>
    </row>
    <row r="63" spans="1:43" customFormat="1" ht="31.5">
      <c r="A63" s="35" t="s">
        <v>121</v>
      </c>
      <c r="B63" s="32">
        <f>VLOOKUP(A63,[1]Лист1!$A$8:$I$2600,9,FALSE)</f>
        <v>31.7</v>
      </c>
      <c r="C63" s="32">
        <v>16.8</v>
      </c>
      <c r="D63" s="32"/>
      <c r="E63" s="32">
        <f>VLOOKUP(A63,[2]Лист2!$N$7:$T$89,5,FALSE)</f>
        <v>70.3</v>
      </c>
      <c r="F63" s="32">
        <f>VLOOKUP(A63,[2]Лист2!$N$7:$T$89,6,FALSE)</f>
        <v>78.599999999999994</v>
      </c>
      <c r="G63" s="32">
        <f>VLOOKUP(A63,[2]Лист2!$N$7:$T$89,7,FALSE)</f>
        <v>79.3</v>
      </c>
      <c r="H63" s="32">
        <f>VLOOKUP(A63,'[3]Таблица 1'!$A$8:$I$584,9,FALSE)</f>
        <v>31</v>
      </c>
      <c r="I63" s="32">
        <f>VLOOKUP(A63,[4]Лист2!$N$7:$T$89,3,FALSE)</f>
        <v>17.5</v>
      </c>
      <c r="J63" s="32"/>
      <c r="K63" s="32">
        <f>VLOOKUP(A63,[4]Лист2!$N$7:$T$89,5,FALSE)</f>
        <v>72.900000000000006</v>
      </c>
      <c r="L63" s="32">
        <f>VLOOKUP(A63,[4]Лист2!$N$7:$T$89,6,FALSE)</f>
        <v>82.3</v>
      </c>
      <c r="M63" s="32">
        <f>VLOOKUP(A63,[4]Лист2!$N$7:$T$89,7,FALSE)</f>
        <v>83.7</v>
      </c>
      <c r="N63" s="32">
        <f>VLOOKUP(A63,[5]Лист2!$N$7:$T$89,2,FALSE)</f>
        <v>31.415178356520478</v>
      </c>
      <c r="O63" s="32">
        <f>VLOOKUP(A63,[5]Лист2!$N$7:$T$92,3,FALSE)</f>
        <v>18.176763563463226</v>
      </c>
      <c r="P63" s="32"/>
      <c r="Q63" s="32">
        <f>VLOOKUP(A63,[5]Лист2!$N$7:$T$92,5,FALSE)</f>
        <v>47.369582000661737</v>
      </c>
      <c r="R63" s="32">
        <f>VLOOKUP(A63,[5]Лист2!$N$7:$T$92,6,FALSE)</f>
        <v>83.46316650659837</v>
      </c>
      <c r="S63" s="32">
        <f>VLOOKUP(A63,[5]Лист2!$N$7:$T$92,7,FALSE)</f>
        <v>94.571865443425082</v>
      </c>
      <c r="T63" s="32">
        <f>VLOOKUP(A63,[6]Лист2!$N$7:$T$85,2,FALSE)</f>
        <v>30</v>
      </c>
      <c r="U63" s="32">
        <f>VLOOKUP(A63,[6]Лист2!$N$7:$T$85,3,FALSE)</f>
        <v>19.5</v>
      </c>
      <c r="V63" s="32"/>
      <c r="W63" s="32">
        <f>VLOOKUP(A63,[6]Лист2!$N$7:$T$85,5,FALSE)</f>
        <v>43.5</v>
      </c>
      <c r="X63" s="32">
        <f>VLOOKUP(A63,[6]Лист2!$N$7:$T$85,6,FALSE)</f>
        <v>83.3</v>
      </c>
      <c r="Y63" s="32">
        <f>VLOOKUP(A63,[6]Лист2!$N$7:$T$85,7,FALSE)</f>
        <v>100</v>
      </c>
      <c r="Z63" s="80">
        <v>33.700000000000003</v>
      </c>
      <c r="AA63" s="80">
        <v>22.3</v>
      </c>
      <c r="AB63" s="80"/>
      <c r="AC63" s="80"/>
      <c r="AD63" s="80">
        <v>74.599999999999994</v>
      </c>
      <c r="AE63" s="80">
        <v>100</v>
      </c>
      <c r="AF63" s="96" t="s">
        <v>181</v>
      </c>
      <c r="AG63" s="96" t="s">
        <v>182</v>
      </c>
      <c r="AH63" s="96"/>
      <c r="AI63" s="96" t="s">
        <v>183</v>
      </c>
      <c r="AJ63" s="96" t="s">
        <v>184</v>
      </c>
      <c r="AK63" s="96" t="s">
        <v>185</v>
      </c>
      <c r="AL63" s="96">
        <v>55.203048452874476</v>
      </c>
      <c r="AM63" s="96">
        <v>55.383051355313704</v>
      </c>
      <c r="AN63" s="96"/>
      <c r="AO63" s="96">
        <v>82.215288611544466</v>
      </c>
      <c r="AP63" s="96">
        <v>53.90224331019084</v>
      </c>
      <c r="AQ63" s="96">
        <v>13.218390804597702</v>
      </c>
    </row>
    <row r="64" spans="1:43" customFormat="1" ht="31.5">
      <c r="A64" s="35" t="s">
        <v>122</v>
      </c>
      <c r="B64" s="32">
        <f>VLOOKUP(A64,[1]Лист1!$A$8:$I$2600,9,FALSE)</f>
        <v>46.4</v>
      </c>
      <c r="C64" s="32">
        <v>13.9</v>
      </c>
      <c r="D64" s="32"/>
      <c r="E64" s="32">
        <f>VLOOKUP(A64,[2]Лист2!$N$7:$T$89,5,FALSE)</f>
        <v>30.1</v>
      </c>
      <c r="F64" s="32">
        <f>VLOOKUP(A64,[2]Лист2!$N$7:$T$89,6,FALSE)</f>
        <v>50.5</v>
      </c>
      <c r="G64" s="32">
        <f>VLOOKUP(A64,[2]Лист2!$N$7:$T$89,7,FALSE)</f>
        <v>84.4</v>
      </c>
      <c r="H64" s="32">
        <f>VLOOKUP(A64,'[3]Таблица 1'!$A$8:$I$584,9,FALSE)</f>
        <v>43.4</v>
      </c>
      <c r="I64" s="32">
        <f>VLOOKUP(A64,[4]Лист2!$N$7:$T$89,3,FALSE)</f>
        <v>14.2</v>
      </c>
      <c r="J64" s="32"/>
      <c r="K64" s="32">
        <f>VLOOKUP(A64,[4]Лист2!$N$7:$T$89,5,FALSE)</f>
        <v>29.5</v>
      </c>
      <c r="L64" s="32">
        <f>VLOOKUP(A64,[4]Лист2!$N$7:$T$89,6,FALSE)</f>
        <v>60.7</v>
      </c>
      <c r="M64" s="32">
        <f>VLOOKUP(A64,[4]Лист2!$N$7:$T$89,7,FALSE)</f>
        <v>54.3</v>
      </c>
      <c r="N64" s="32">
        <f>VLOOKUP(A64,[5]Лист2!$N$7:$T$89,2,FALSE)</f>
        <v>35.346548250910274</v>
      </c>
      <c r="O64" s="32">
        <f>VLOOKUP(A64,[5]Лист2!$N$7:$T$92,3,FALSE)</f>
        <v>8.7287740992438021</v>
      </c>
      <c r="P64" s="32"/>
      <c r="Q64" s="32">
        <f>VLOOKUP(A64,[5]Лист2!$N$7:$T$92,5,FALSE)</f>
        <v>37.900301454847302</v>
      </c>
      <c r="R64" s="32">
        <f>VLOOKUP(A64,[5]Лист2!$N$7:$T$92,6,FALSE)</f>
        <v>56.798271449591056</v>
      </c>
      <c r="S64" s="32">
        <f>VLOOKUP(A64,[5]Лист2!$N$7:$T$92,7,FALSE)</f>
        <v>35.97153606710998</v>
      </c>
      <c r="T64" s="32">
        <f>VLOOKUP(A64,[6]Лист2!$N$7:$T$85,2,FALSE)</f>
        <v>37.299999999999997</v>
      </c>
      <c r="U64" s="32">
        <f>VLOOKUP(A64,[6]Лист2!$N$7:$T$85,3,FALSE)</f>
        <v>26.9</v>
      </c>
      <c r="V64" s="32"/>
      <c r="W64" s="32">
        <f>VLOOKUP(A64,[6]Лист2!$N$7:$T$85,5,FALSE)</f>
        <v>45.5</v>
      </c>
      <c r="X64" s="32">
        <f>VLOOKUP(A64,[6]Лист2!$N$7:$T$85,6,FALSE)</f>
        <v>52.9</v>
      </c>
      <c r="Y64" s="32">
        <f>VLOOKUP(A64,[6]Лист2!$N$7:$T$85,7,FALSE)</f>
        <v>33.700000000000003</v>
      </c>
      <c r="Z64" s="80">
        <v>40.700000000000003</v>
      </c>
      <c r="AA64" s="80">
        <v>18.3</v>
      </c>
      <c r="AB64" s="80"/>
      <c r="AC64" s="80">
        <v>47.2</v>
      </c>
      <c r="AD64" s="80">
        <v>51.6</v>
      </c>
      <c r="AE64" s="80">
        <v>46.5</v>
      </c>
      <c r="AF64" s="96" t="s">
        <v>186</v>
      </c>
      <c r="AG64" s="96" t="s">
        <v>187</v>
      </c>
      <c r="AH64" s="96"/>
      <c r="AI64" s="96" t="s">
        <v>188</v>
      </c>
      <c r="AJ64" s="96" t="s">
        <v>179</v>
      </c>
      <c r="AK64" s="96" t="s">
        <v>189</v>
      </c>
      <c r="AL64" s="96">
        <v>60.422034341104826</v>
      </c>
      <c r="AM64" s="96">
        <v>32.546313370592074</v>
      </c>
      <c r="AN64" s="96"/>
      <c r="AO64" s="96">
        <v>22.596153846153847</v>
      </c>
      <c r="AP64" s="96">
        <v>65.672570588560859</v>
      </c>
      <c r="AQ64" s="96">
        <v>66.432305750856315</v>
      </c>
    </row>
    <row r="65" spans="1:43" customFormat="1" ht="31.5">
      <c r="A65" s="35" t="s">
        <v>123</v>
      </c>
      <c r="B65" s="32">
        <f>VLOOKUP(A65,[1]Лист1!$A$8:$I$2600,9,FALSE)</f>
        <v>67.5</v>
      </c>
      <c r="C65" s="32">
        <v>39.6</v>
      </c>
      <c r="D65" s="32">
        <f>VLOOKUP(A65,[2]Лист2!$N$7:$T$89,4,FALSE)</f>
        <v>100</v>
      </c>
      <c r="E65" s="32">
        <f>VLOOKUP(A65,[2]Лист2!$N$7:$T$89,5,FALSE)</f>
        <v>61.6</v>
      </c>
      <c r="F65" s="32">
        <f>VLOOKUP(A65,[2]Лист2!$N$7:$T$89,6,FALSE)</f>
        <v>70.8</v>
      </c>
      <c r="G65" s="32">
        <f>VLOOKUP(A65,[2]Лист2!$N$7:$T$89,7,FALSE)</f>
        <v>82.8</v>
      </c>
      <c r="H65" s="32">
        <f>VLOOKUP(A65,'[3]Таблица 1'!$A$8:$I$584,9,FALSE)</f>
        <v>70.3</v>
      </c>
      <c r="I65" s="32">
        <f>VLOOKUP(A65,[4]Лист2!$N$7:$T$89,3,FALSE)</f>
        <v>41.7</v>
      </c>
      <c r="J65" s="32">
        <f>VLOOKUP(A65,[4]Лист2!$N$7:$T$89,4,FALSE)</f>
        <v>100</v>
      </c>
      <c r="K65" s="32">
        <f>VLOOKUP(A65,[4]Лист2!$N$7:$T$89,5,FALSE)</f>
        <v>63.9</v>
      </c>
      <c r="L65" s="32">
        <f>VLOOKUP(A65,[4]Лист2!$N$7:$T$89,6,FALSE)</f>
        <v>74.2</v>
      </c>
      <c r="M65" s="32">
        <f>VLOOKUP(A65,[4]Лист2!$N$7:$T$89,7,FALSE)</f>
        <v>67.2</v>
      </c>
      <c r="N65" s="32">
        <f>VLOOKUP(A65,[5]Лист2!$N$7:$T$89,2,FALSE)</f>
        <v>72.205043996830568</v>
      </c>
      <c r="O65" s="32">
        <f>VLOOKUP(A65,[5]Лист2!$N$7:$T$92,3,FALSE)</f>
        <v>44.673242572223316</v>
      </c>
      <c r="P65" s="32"/>
      <c r="Q65" s="32">
        <f>VLOOKUP(A65,[5]Лист2!$N$7:$T$92,5,FALSE)</f>
        <v>66.986965938085689</v>
      </c>
      <c r="R65" s="32">
        <f>VLOOKUP(A65,[5]Лист2!$N$7:$T$92,6,FALSE)</f>
        <v>75.609998460835058</v>
      </c>
      <c r="S65" s="32">
        <f>VLOOKUP(A65,[5]Лист2!$N$7:$T$92,7,FALSE)</f>
        <v>69.707029768876225</v>
      </c>
      <c r="T65" s="32">
        <f>VLOOKUP(A65,[6]Лист2!$N$7:$T$85,2,FALSE)</f>
        <v>72.2</v>
      </c>
      <c r="U65" s="32">
        <f>VLOOKUP(A65,[6]Лист2!$N$7:$T$85,3,FALSE)</f>
        <v>47</v>
      </c>
      <c r="V65" s="32"/>
      <c r="W65" s="32">
        <f>VLOOKUP(A65,[6]Лист2!$N$7:$T$85,5,FALSE)</f>
        <v>65.900000000000006</v>
      </c>
      <c r="X65" s="32">
        <f>VLOOKUP(A65,[6]Лист2!$N$7:$T$85,6,FALSE)</f>
        <v>76</v>
      </c>
      <c r="Y65" s="32">
        <f>VLOOKUP(A65,[6]Лист2!$N$7:$T$85,7,FALSE)</f>
        <v>68.3</v>
      </c>
      <c r="Z65" s="80">
        <v>75.099999999999994</v>
      </c>
      <c r="AA65" s="80">
        <v>44.6</v>
      </c>
      <c r="AB65" s="81"/>
      <c r="AC65" s="80">
        <v>67.099999999999994</v>
      </c>
      <c r="AD65" s="80">
        <v>80.3</v>
      </c>
      <c r="AE65" s="80">
        <v>66.2</v>
      </c>
      <c r="AF65" s="96" t="s">
        <v>190</v>
      </c>
      <c r="AG65" s="96" t="s">
        <v>191</v>
      </c>
      <c r="AH65" s="96"/>
      <c r="AI65" s="96" t="s">
        <v>192</v>
      </c>
      <c r="AJ65" s="96" t="s">
        <v>193</v>
      </c>
      <c r="AK65" s="96" t="s">
        <v>194</v>
      </c>
      <c r="AL65" s="96">
        <v>71.120925011529366</v>
      </c>
      <c r="AM65" s="96">
        <v>49.441407231358568</v>
      </c>
      <c r="AN65" s="96"/>
      <c r="AO65" s="96">
        <v>68.312959395053952</v>
      </c>
      <c r="AP65" s="96">
        <v>73.162070437472167</v>
      </c>
      <c r="AQ65" s="96">
        <v>72.322815295389759</v>
      </c>
    </row>
    <row r="66" spans="1:43" customFormat="1">
      <c r="A66" s="35" t="s">
        <v>124</v>
      </c>
      <c r="B66" s="32">
        <f>VLOOKUP(A66,[1]Лист1!$A$8:$I$2600,9,FALSE)</f>
        <v>35.4</v>
      </c>
      <c r="C66" s="32">
        <v>31</v>
      </c>
      <c r="D66" s="32"/>
      <c r="E66" s="32">
        <f>VLOOKUP(A66,[2]Лист2!$N$7:$T$89,5,FALSE)</f>
        <v>62</v>
      </c>
      <c r="F66" s="32">
        <f>VLOOKUP(A66,[2]Лист2!$N$7:$T$89,6,FALSE)</f>
        <v>90.4</v>
      </c>
      <c r="G66" s="32"/>
      <c r="H66" s="32">
        <f>VLOOKUP(A66,'[3]Таблица 1'!$A$8:$I$584,9,FALSE)</f>
        <v>38.5</v>
      </c>
      <c r="I66" s="32">
        <f>VLOOKUP(A66,[4]Лист2!$N$7:$T$89,3,FALSE)</f>
        <v>34.299999999999997</v>
      </c>
      <c r="J66" s="32"/>
      <c r="K66" s="32">
        <f>VLOOKUP(A66,[4]Лист2!$N$7:$T$89,5,FALSE)</f>
        <v>68.5</v>
      </c>
      <c r="L66" s="32">
        <f>VLOOKUP(A66,[4]Лист2!$N$7:$T$89,6,FALSE)</f>
        <v>81.2</v>
      </c>
      <c r="M66" s="32"/>
      <c r="N66" s="32">
        <f>VLOOKUP(A66,[5]Лист2!$N$7:$T$89,2,FALSE)</f>
        <v>41.912624196376392</v>
      </c>
      <c r="O66" s="32">
        <f>VLOOKUP(A66,[5]Лист2!$N$7:$T$92,3,FALSE)</f>
        <v>37.671287763442585</v>
      </c>
      <c r="P66" s="32"/>
      <c r="Q66" s="32">
        <f>VLOOKUP(A66,[5]Лист2!$N$7:$T$92,5,FALSE)</f>
        <v>75.096525096525099</v>
      </c>
      <c r="R66" s="32">
        <f>VLOOKUP(A66,[5]Лист2!$N$7:$T$92,6,FALSE)</f>
        <v>85.234899328859072</v>
      </c>
      <c r="S66" s="32"/>
      <c r="T66" s="32">
        <f>VLOOKUP(A66,[6]Лист2!$N$7:$T$85,2,FALSE)</f>
        <v>45.3</v>
      </c>
      <c r="U66" s="32">
        <f>VLOOKUP(A66,[6]Лист2!$N$7:$T$85,3,FALSE)</f>
        <v>41</v>
      </c>
      <c r="V66" s="32"/>
      <c r="W66" s="32">
        <f>VLOOKUP(A66,[6]Лист2!$N$7:$T$85,5,FALSE)</f>
        <v>81.900000000000006</v>
      </c>
      <c r="X66" s="32">
        <f>VLOOKUP(A66,[6]Лист2!$N$7:$T$85,6,FALSE)</f>
        <v>88.9</v>
      </c>
      <c r="Y66" s="32"/>
      <c r="Z66" s="80">
        <v>48</v>
      </c>
      <c r="AA66" s="80">
        <v>44.3</v>
      </c>
      <c r="AB66" s="80"/>
      <c r="AC66" s="80">
        <v>88.4</v>
      </c>
      <c r="AD66" s="80">
        <v>74.900000000000006</v>
      </c>
      <c r="AE66" s="80"/>
      <c r="AF66" s="96" t="s">
        <v>195</v>
      </c>
      <c r="AG66" s="96" t="s">
        <v>196</v>
      </c>
      <c r="AH66" s="96"/>
      <c r="AI66" s="96" t="s">
        <v>197</v>
      </c>
      <c r="AJ66" s="96" t="s">
        <v>198</v>
      </c>
      <c r="AK66" s="96"/>
      <c r="AL66" s="96"/>
      <c r="AM66" s="96"/>
      <c r="AN66" s="96"/>
      <c r="AO66" s="96"/>
      <c r="AP66" s="96"/>
      <c r="AQ66" s="96"/>
    </row>
    <row r="67" spans="1:43" customFormat="1" ht="63">
      <c r="A67" s="35" t="s">
        <v>125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80"/>
      <c r="AA67" s="80"/>
      <c r="AB67" s="80"/>
      <c r="AC67" s="80"/>
      <c r="AD67" s="80"/>
      <c r="AE67" s="80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</row>
    <row r="68" spans="1:43" customFormat="1" ht="31.5">
      <c r="A68" s="35" t="s">
        <v>126</v>
      </c>
      <c r="B68" s="32">
        <f>VLOOKUP(A68,[1]Лист1!$A$8:$I$2600,9,FALSE)</f>
        <v>87.2</v>
      </c>
      <c r="C68" s="32">
        <v>39.6</v>
      </c>
      <c r="D68" s="32"/>
      <c r="E68" s="32">
        <f>VLOOKUP(A68,[2]Лист2!$N$7:$T$89,5,FALSE)</f>
        <v>90.2</v>
      </c>
      <c r="F68" s="32">
        <f>VLOOKUP(A68,[2]Лист2!$N$7:$T$89,6,FALSE)</f>
        <v>90.8</v>
      </c>
      <c r="G68" s="32">
        <f>VLOOKUP(A68,[2]Лист2!$N$7:$T$89,7,FALSE)</f>
        <v>76.900000000000006</v>
      </c>
      <c r="H68" s="32">
        <f>VLOOKUP(A68,'[3]Таблица 1'!$A$8:$I$584,9,FALSE)</f>
        <v>90.7</v>
      </c>
      <c r="I68" s="32">
        <f>VLOOKUP(A68,[4]Лист2!$N$7:$T$89,3,FALSE)</f>
        <v>40.799999999999997</v>
      </c>
      <c r="J68" s="32"/>
      <c r="K68" s="32">
        <f>VLOOKUP(A68,[4]Лист2!$N$7:$T$89,5,FALSE)</f>
        <v>95.2</v>
      </c>
      <c r="L68" s="32">
        <f>VLOOKUP(A68,[4]Лист2!$N$7:$T$89,6,FALSE)</f>
        <v>94.1</v>
      </c>
      <c r="M68" s="32">
        <f>VLOOKUP(A68,[4]Лист2!$N$7:$T$89,7,FALSE)</f>
        <v>87.4</v>
      </c>
      <c r="N68" s="32">
        <f>VLOOKUP(A68,[5]Лист2!$N$7:$T$89,2,FALSE)</f>
        <v>62.651003702232863</v>
      </c>
      <c r="O68" s="32">
        <f>VLOOKUP(A68,[5]Лист2!$N$7:$T$92,3,FALSE)</f>
        <v>43.282897753324164</v>
      </c>
      <c r="P68" s="32"/>
      <c r="Q68" s="32">
        <f>VLOOKUP(A68,[5]Лист2!$N$7:$T$92,5,FALSE)</f>
        <v>93.803786574870912</v>
      </c>
      <c r="R68" s="32">
        <f>VLOOKUP(A68,[5]Лист2!$N$7:$T$92,6,FALSE)</f>
        <v>62.282946822833139</v>
      </c>
      <c r="S68" s="32">
        <f>VLOOKUP(A68,[5]Лист2!$N$7:$T$92,7,FALSE)</f>
        <v>94.658997534921937</v>
      </c>
      <c r="T68" s="32">
        <f>VLOOKUP(A68,[6]Лист2!$N$7:$T$85,2,FALSE)</f>
        <v>73.099999999999994</v>
      </c>
      <c r="U68" s="32">
        <f>VLOOKUP(A68,[6]Лист2!$N$7:$T$85,3,FALSE)</f>
        <v>45.3</v>
      </c>
      <c r="V68" s="32"/>
      <c r="W68" s="32">
        <f>VLOOKUP(A68,[6]Лист2!$N$7:$T$85,5,FALSE)</f>
        <v>89.2</v>
      </c>
      <c r="X68" s="32">
        <f>VLOOKUP(A68,[6]Лист2!$N$7:$T$85,6,FALSE)</f>
        <v>73.7</v>
      </c>
      <c r="Y68" s="32">
        <f>VLOOKUP(A68,[6]Лист2!$N$7:$T$85,7,FALSE)</f>
        <v>88.8</v>
      </c>
      <c r="Z68" s="80">
        <v>81.8</v>
      </c>
      <c r="AA68" s="80">
        <v>45.3</v>
      </c>
      <c r="AB68" s="80"/>
      <c r="AC68" s="80">
        <v>94.5</v>
      </c>
      <c r="AD68" s="80">
        <v>85.8</v>
      </c>
      <c r="AE68" s="80"/>
      <c r="AF68" s="96" t="s">
        <v>199</v>
      </c>
      <c r="AG68" s="96" t="s">
        <v>200</v>
      </c>
      <c r="AH68" s="96"/>
      <c r="AI68" s="96" t="s">
        <v>201</v>
      </c>
      <c r="AJ68" s="96" t="s">
        <v>202</v>
      </c>
      <c r="AK68" s="96" t="s">
        <v>203</v>
      </c>
      <c r="AL68" s="96">
        <v>75.108196238772194</v>
      </c>
      <c r="AM68" s="96">
        <v>32.095369096744612</v>
      </c>
      <c r="AN68" s="96"/>
      <c r="AO68" s="96">
        <v>60.157882516833062</v>
      </c>
      <c r="AP68" s="96">
        <v>77.838612891374453</v>
      </c>
      <c r="AQ68" s="96">
        <v>63.773450486820231</v>
      </c>
    </row>
    <row r="69" spans="1:43" customFormat="1" ht="31.5">
      <c r="A69" s="35" t="s">
        <v>127</v>
      </c>
      <c r="B69" s="32">
        <f>VLOOKUP(A69,[1]Лист1!$A$8:$I$2600,9,FALSE)</f>
        <v>67.3</v>
      </c>
      <c r="C69" s="32">
        <v>39.9</v>
      </c>
      <c r="D69" s="32">
        <f>VLOOKUP(A69,[2]Лист2!$N$7:$T$89,4,FALSE)</f>
        <v>100</v>
      </c>
      <c r="E69" s="32">
        <f>VLOOKUP(A69,[2]Лист2!$N$7:$T$89,5,FALSE)</f>
        <v>61.6</v>
      </c>
      <c r="F69" s="32">
        <f>VLOOKUP(A69,[2]Лист2!$N$7:$T$89,6,FALSE)</f>
        <v>70.5</v>
      </c>
      <c r="G69" s="32">
        <f>VLOOKUP(A69,[2]Лист2!$N$7:$T$89,7,FALSE)</f>
        <v>83.5</v>
      </c>
      <c r="H69" s="32">
        <f>VLOOKUP(A69,'[3]Таблица 1'!$A$8:$I$584,9,FALSE)</f>
        <v>70.2</v>
      </c>
      <c r="I69" s="32">
        <f>VLOOKUP(A69,[4]Лист2!$N$7:$T$89,3,FALSE)</f>
        <v>42</v>
      </c>
      <c r="J69" s="32">
        <f>VLOOKUP(A69,[4]Лист2!$N$7:$T$89,4,FALSE)</f>
        <v>100</v>
      </c>
      <c r="K69" s="32">
        <f>VLOOKUP(A69,[4]Лист2!$N$7:$T$89,5,FALSE)</f>
        <v>63.9</v>
      </c>
      <c r="L69" s="32">
        <f>VLOOKUP(A69,[4]Лист2!$N$7:$T$89,6,FALSE)</f>
        <v>74</v>
      </c>
      <c r="M69" s="32">
        <f>VLOOKUP(A69,[4]Лист2!$N$7:$T$89,7,FALSE)</f>
        <v>66</v>
      </c>
      <c r="N69" s="32">
        <f>VLOOKUP(A69,[5]Лист2!$N$7:$T$89,2,FALSE)</f>
        <v>72.385998540757527</v>
      </c>
      <c r="O69" s="32">
        <f>VLOOKUP(A69,[5]Лист2!$N$7:$T$92,3,FALSE)</f>
        <v>45.103324823039571</v>
      </c>
      <c r="P69" s="32"/>
      <c r="Q69" s="32">
        <f>VLOOKUP(A69,[5]Лист2!$N$7:$T$92,5,FALSE)</f>
        <v>66.978995868093833</v>
      </c>
      <c r="R69" s="32">
        <f>VLOOKUP(A69,[5]Лист2!$N$7:$T$92,6,FALSE)</f>
        <v>75.930274902674043</v>
      </c>
      <c r="S69" s="32">
        <f>VLOOKUP(A69,[5]Лист2!$N$7:$T$92,7,FALSE)</f>
        <v>68.976814742341148</v>
      </c>
      <c r="T69" s="32">
        <f>VLOOKUP(A69,[6]Лист2!$N$7:$T$85,2,FALSE)</f>
        <v>72.2</v>
      </c>
      <c r="U69" s="32">
        <f>VLOOKUP(A69,[6]Лист2!$N$7:$T$85,3,FALSE)</f>
        <v>47.4</v>
      </c>
      <c r="V69" s="32"/>
      <c r="W69" s="32">
        <f>VLOOKUP(A69,[6]Лист2!$N$7:$T$85,5,FALSE)</f>
        <v>65.900000000000006</v>
      </c>
      <c r="X69" s="32">
        <f>VLOOKUP(A69,[6]Лист2!$N$7:$T$85,6,FALSE)</f>
        <v>76.099999999999994</v>
      </c>
      <c r="Y69" s="32">
        <f>VLOOKUP(A69,[6]Лист2!$N$7:$T$85,7,FALSE)</f>
        <v>67.400000000000006</v>
      </c>
      <c r="Z69" s="80">
        <v>75.099999999999994</v>
      </c>
      <c r="AA69" s="80">
        <v>44.7</v>
      </c>
      <c r="AB69" s="80"/>
      <c r="AC69" s="80">
        <v>67.099999999999994</v>
      </c>
      <c r="AD69" s="80">
        <v>80.3</v>
      </c>
      <c r="AE69" s="80">
        <v>70.3</v>
      </c>
      <c r="AF69" s="96" t="s">
        <v>204</v>
      </c>
      <c r="AG69" s="96" t="s">
        <v>205</v>
      </c>
      <c r="AH69" s="96"/>
      <c r="AI69" s="96" t="s">
        <v>206</v>
      </c>
      <c r="AJ69" s="96" t="s">
        <v>207</v>
      </c>
      <c r="AK69" s="96" t="s">
        <v>208</v>
      </c>
      <c r="AL69" s="96">
        <v>71.226265611054444</v>
      </c>
      <c r="AM69" s="96">
        <v>51.138492881207043</v>
      </c>
      <c r="AN69" s="96"/>
      <c r="AO69" s="96">
        <v>68.315902799138726</v>
      </c>
      <c r="AP69" s="96">
        <v>73.27004417906609</v>
      </c>
      <c r="AQ69" s="96">
        <v>74.333888273646693</v>
      </c>
    </row>
    <row r="70" spans="1:43" customFormat="1" ht="78.75">
      <c r="A70" s="35" t="s">
        <v>128</v>
      </c>
      <c r="B70" s="32">
        <f>VLOOKUP(A70,[1]Лист1!$A$8:$I$2600,9,FALSE)</f>
        <v>75.8</v>
      </c>
      <c r="C70" s="32">
        <v>100</v>
      </c>
      <c r="D70" s="32"/>
      <c r="E70" s="32"/>
      <c r="F70" s="32">
        <f>VLOOKUP(A70,[2]Лист2!$N$7:$T$89,6,FALSE)</f>
        <v>76.400000000000006</v>
      </c>
      <c r="G70" s="32">
        <f>VLOOKUP(A70,[2]Лист2!$N$7:$T$89,7,FALSE)</f>
        <v>58.3</v>
      </c>
      <c r="H70" s="32">
        <f>VLOOKUP(A70,'[3]Таблица 1'!$A$8:$I$584,9,FALSE)</f>
        <v>67.599999999999994</v>
      </c>
      <c r="I70" s="32">
        <f>VLOOKUP(A70,[4]Лист2!$N$7:$T$89,3,FALSE)</f>
        <v>100</v>
      </c>
      <c r="J70" s="32"/>
      <c r="K70" s="32">
        <f>VLOOKUP(A70,[4]Лист2!$N$7:$T$89,5,FALSE)</f>
        <v>25.2</v>
      </c>
      <c r="L70" s="32">
        <f>VLOOKUP(A70,[4]Лист2!$N$7:$T$89,6,FALSE)</f>
        <v>67.5</v>
      </c>
      <c r="M70" s="32">
        <f>VLOOKUP(A70,[4]Лист2!$N$7:$T$89,7,FALSE)</f>
        <v>83.3</v>
      </c>
      <c r="N70" s="32">
        <f>VLOOKUP(A70,[5]Лист2!$N$7:$T$89,2,FALSE)</f>
        <v>65.736806453599357</v>
      </c>
      <c r="O70" s="32">
        <f>VLOOKUP(A70,[5]Лист2!$N$7:$T$92,3,FALSE)</f>
        <v>5.227131300560055</v>
      </c>
      <c r="P70" s="32"/>
      <c r="Q70" s="32">
        <f>VLOOKUP(A70,[5]Лист2!$N$7:$T$92,5,FALSE)</f>
        <v>55.462184873949582</v>
      </c>
      <c r="R70" s="32">
        <f>VLOOKUP(A70,[5]Лист2!$N$7:$T$92,6,FALSE)</f>
        <v>67.232169488155165</v>
      </c>
      <c r="S70" s="32">
        <f>VLOOKUP(A70,[5]Лист2!$N$7:$T$92,7,FALSE)</f>
        <v>10.428931875525659</v>
      </c>
      <c r="T70" s="32">
        <f>VLOOKUP(A70,[6]Лист2!$N$7:$T$85,2,FALSE)</f>
        <v>77.900000000000006</v>
      </c>
      <c r="U70" s="32">
        <f>VLOOKUP(A70,[6]Лист2!$N$7:$T$85,3,FALSE)</f>
        <v>9.1</v>
      </c>
      <c r="V70" s="32"/>
      <c r="W70" s="32">
        <f>VLOOKUP(A70,[6]Лист2!$N$7:$T$85,5,FALSE)</f>
        <v>91.6</v>
      </c>
      <c r="X70" s="32">
        <f>VLOOKUP(A70,[6]Лист2!$N$7:$T$85,6,FALSE)</f>
        <v>79.3</v>
      </c>
      <c r="Y70" s="32">
        <f>VLOOKUP(A70,[6]Лист2!$N$7:$T$85,7,FALSE)</f>
        <v>100</v>
      </c>
      <c r="Z70" s="80">
        <v>73.599999999999994</v>
      </c>
      <c r="AA70" s="80">
        <v>12.8</v>
      </c>
      <c r="AB70" s="80"/>
      <c r="AC70" s="80">
        <v>39.799999999999997</v>
      </c>
      <c r="AD70" s="80">
        <v>76.7</v>
      </c>
      <c r="AE70" s="80"/>
      <c r="AF70" s="96" t="s">
        <v>209</v>
      </c>
      <c r="AG70" s="96" t="s">
        <v>210</v>
      </c>
      <c r="AH70" s="96"/>
      <c r="AI70" s="96" t="s">
        <v>211</v>
      </c>
      <c r="AJ70" s="96" t="s">
        <v>212</v>
      </c>
      <c r="AK70" s="96" t="s">
        <v>213</v>
      </c>
      <c r="AL70" s="96">
        <v>49.299784834545186</v>
      </c>
      <c r="AM70" s="96">
        <v>48.966408268733851</v>
      </c>
      <c r="AN70" s="96"/>
      <c r="AO70" s="96">
        <v>93.343898573692556</v>
      </c>
      <c r="AP70" s="96">
        <v>49.055720305915408</v>
      </c>
      <c r="AQ70" s="96">
        <v>48.656257998464298</v>
      </c>
    </row>
    <row r="71" spans="1:43" customFormat="1" ht="31.5">
      <c r="A71" s="35" t="s">
        <v>129</v>
      </c>
      <c r="B71" s="32">
        <f>VLOOKUP(A71,[1]Лист1!$A$8:$I$2600,9,FALSE)</f>
        <v>100</v>
      </c>
      <c r="C71" s="32"/>
      <c r="D71" s="32"/>
      <c r="E71" s="32"/>
      <c r="F71" s="32">
        <f>VLOOKUP(A71,[2]Лист2!$N$7:$T$89,6,FALSE)</f>
        <v>100</v>
      </c>
      <c r="G71" s="32"/>
      <c r="H71" s="32">
        <f>VLOOKUP(A71,'[3]Таблица 1'!$A$8:$I$584,9,FALSE)</f>
        <v>61.7</v>
      </c>
      <c r="I71" s="32"/>
      <c r="J71" s="32"/>
      <c r="K71" s="32"/>
      <c r="L71" s="32">
        <f>VLOOKUP(A71,[4]Лист2!$N$7:$T$89,6,FALSE)</f>
        <v>61.7</v>
      </c>
      <c r="M71" s="32"/>
      <c r="N71" s="32">
        <f>VLOOKUP(A71,[5]Лист2!$N$7:$T$89,2,FALSE)</f>
        <v>52.467811158798284</v>
      </c>
      <c r="O71" s="32"/>
      <c r="P71" s="32"/>
      <c r="Q71" s="32"/>
      <c r="R71" s="32">
        <f>VLOOKUP(A71,[5]Лист2!$N$7:$T$92,6,FALSE)</f>
        <v>52.467811158798284</v>
      </c>
      <c r="S71" s="32"/>
      <c r="T71" s="32">
        <f>VLOOKUP(A71,[6]Лист2!$N$7:$T$85,2,FALSE)</f>
        <v>40.200000000000003</v>
      </c>
      <c r="U71" s="32"/>
      <c r="V71" s="32"/>
      <c r="W71" s="32"/>
      <c r="X71" s="32">
        <f>VLOOKUP(A71,[6]Лист2!$N$7:$T$85,6,FALSE)</f>
        <v>40.6</v>
      </c>
      <c r="Y71" s="32">
        <f>VLOOKUP(A71,[6]Лист2!$N$7:$T$85,7,FALSE)</f>
        <v>35.4</v>
      </c>
      <c r="Z71" s="80">
        <v>29.7</v>
      </c>
      <c r="AA71" s="80"/>
      <c r="AB71" s="80"/>
      <c r="AC71" s="80"/>
      <c r="AD71" s="80">
        <v>38.4</v>
      </c>
      <c r="AE71" s="80">
        <v>60.4</v>
      </c>
      <c r="AF71" s="96" t="s">
        <v>214</v>
      </c>
      <c r="AG71" s="96"/>
      <c r="AH71" s="96"/>
      <c r="AI71" s="96" t="s">
        <v>215</v>
      </c>
      <c r="AJ71" s="96" t="s">
        <v>216</v>
      </c>
      <c r="AK71" s="96" t="s">
        <v>217</v>
      </c>
      <c r="AL71" s="96">
        <v>64.575582694658792</v>
      </c>
      <c r="AM71" s="96">
        <v>2.60777442751202</v>
      </c>
      <c r="AN71" s="96"/>
      <c r="AO71" s="96"/>
      <c r="AP71" s="96">
        <v>78.599936542925377</v>
      </c>
      <c r="AQ71" s="96">
        <v>44.291187739463602</v>
      </c>
    </row>
    <row r="72" spans="1:43" customFormat="1" ht="31.5">
      <c r="A72" s="35" t="s">
        <v>130</v>
      </c>
      <c r="B72" s="32">
        <f>VLOOKUP(A72,[1]Лист1!$A$8:$I$2600,9,FALSE)</f>
        <v>33.6</v>
      </c>
      <c r="C72" s="32">
        <v>5.3</v>
      </c>
      <c r="D72" s="32">
        <f>VLOOKUP(A72,[2]Лист2!$N$7:$T$89,4,FALSE)</f>
        <v>5.5</v>
      </c>
      <c r="E72" s="32">
        <f>VLOOKUP(A72,[2]Лист2!$N$7:$T$89,5,FALSE)</f>
        <v>54.4</v>
      </c>
      <c r="F72" s="32">
        <f>VLOOKUP(A72,[2]Лист2!$N$7:$T$89,6,FALSE)</f>
        <v>74.900000000000006</v>
      </c>
      <c r="G72" s="32">
        <f>VLOOKUP(A72,[2]Лист2!$N$7:$T$89,7,FALSE)</f>
        <v>73.7</v>
      </c>
      <c r="H72" s="32">
        <f>VLOOKUP(A72,'[3]Таблица 1'!$A$8:$I$584,9,FALSE)</f>
        <v>35.299999999999997</v>
      </c>
      <c r="I72" s="32">
        <f>VLOOKUP(A72,[4]Лист2!$N$7:$T$89,3,FALSE)</f>
        <v>8.3000000000000007</v>
      </c>
      <c r="J72" s="32">
        <f>VLOOKUP(A72,[4]Лист2!$N$7:$T$89,4,FALSE)</f>
        <v>2.5</v>
      </c>
      <c r="K72" s="32">
        <f>VLOOKUP(A72,[4]Лист2!$N$7:$T$89,5,FALSE)</f>
        <v>56</v>
      </c>
      <c r="L72" s="32">
        <f>VLOOKUP(A72,[4]Лист2!$N$7:$T$89,6,FALSE)</f>
        <v>74.599999999999994</v>
      </c>
      <c r="M72" s="32">
        <f>VLOOKUP(A72,[4]Лист2!$N$7:$T$89,7,FALSE)</f>
        <v>63.4</v>
      </c>
      <c r="N72" s="32">
        <f>VLOOKUP(A72,[5]Лист2!$N$7:$T$89,2,FALSE)</f>
        <v>36.778548841371887</v>
      </c>
      <c r="O72" s="32">
        <f>VLOOKUP(A72,[5]Лист2!$N$7:$T$92,3,FALSE)</f>
        <v>12.037805224487679</v>
      </c>
      <c r="P72" s="32">
        <f>VLOOKUP(A72,[5]Лист2!$N$7:$T$92,4,FALSE)</f>
        <v>2.2359190694980535</v>
      </c>
      <c r="Q72" s="32">
        <f>VLOOKUP(A72,[5]Лист2!$N$7:$T$92,5,FALSE)</f>
        <v>25.541293792588711</v>
      </c>
      <c r="R72" s="32">
        <f>VLOOKUP(A72,[5]Лист2!$N$7:$T$92,6,FALSE)</f>
        <v>70.745072108055368</v>
      </c>
      <c r="S72" s="32">
        <f>VLOOKUP(A72,[5]Лист2!$N$7:$T$92,7,FALSE)</f>
        <v>56.522229872343303</v>
      </c>
      <c r="T72" s="32">
        <f>VLOOKUP(A72,[6]Лист2!$N$7:$T$85,2,FALSE)</f>
        <v>34.9</v>
      </c>
      <c r="U72" s="32">
        <f>VLOOKUP(A72,[6]Лист2!$N$7:$T$85,3,FALSE)</f>
        <v>11.3</v>
      </c>
      <c r="V72" s="32">
        <f>VLOOKUP(A72,[6]Лист2!$N$7:$T$85,4,FALSE)</f>
        <v>2.5</v>
      </c>
      <c r="W72" s="32">
        <f>VLOOKUP(A72,[6]Лист2!$N$7:$T$85,5,FALSE)</f>
        <v>57.1</v>
      </c>
      <c r="X72" s="32">
        <f>VLOOKUP(A72,[6]Лист2!$N$7:$T$85,6,FALSE)</f>
        <v>62.9</v>
      </c>
      <c r="Y72" s="32">
        <f>VLOOKUP(A72,[6]Лист2!$N$7:$T$85,7,FALSE)</f>
        <v>44</v>
      </c>
      <c r="Z72" s="80">
        <v>36.1</v>
      </c>
      <c r="AA72" s="80">
        <v>11</v>
      </c>
      <c r="AB72" s="80">
        <v>5.4</v>
      </c>
      <c r="AC72" s="80">
        <v>55.4</v>
      </c>
      <c r="AD72" s="80">
        <v>65.8</v>
      </c>
      <c r="AE72" s="80">
        <v>37.299999999999997</v>
      </c>
      <c r="AF72" s="96" t="s">
        <v>218</v>
      </c>
      <c r="AG72" s="96" t="s">
        <v>219</v>
      </c>
      <c r="AH72" s="96" t="s">
        <v>220</v>
      </c>
      <c r="AI72" s="96" t="s">
        <v>221</v>
      </c>
      <c r="AJ72" s="96" t="s">
        <v>222</v>
      </c>
      <c r="AK72" s="96" t="s">
        <v>223</v>
      </c>
      <c r="AL72" s="96">
        <v>32.281019334384794</v>
      </c>
      <c r="AM72" s="96">
        <v>12.708320957917628</v>
      </c>
      <c r="AN72" s="96">
        <v>7.296497376209758</v>
      </c>
      <c r="AO72" s="96">
        <v>61.913873089927399</v>
      </c>
      <c r="AP72" s="96">
        <v>67.667731239819574</v>
      </c>
      <c r="AQ72" s="96">
        <v>50.812865159397163</v>
      </c>
    </row>
    <row r="73" spans="1:43" customFormat="1" ht="63">
      <c r="A73" s="35" t="s">
        <v>131</v>
      </c>
      <c r="B73" s="32">
        <f>VLOOKUP(A73,[1]Лист1!$A$8:$I$2600,9,FALSE)</f>
        <v>33.5</v>
      </c>
      <c r="C73" s="32">
        <v>5.0999999999999996</v>
      </c>
      <c r="D73" s="32">
        <f>VLOOKUP(A73,[2]Лист2!$N$7:$T$89,4,FALSE)</f>
        <v>5.5</v>
      </c>
      <c r="E73" s="32">
        <f>VLOOKUP(A73,[2]Лист2!$N$7:$T$89,5,FALSE)</f>
        <v>54.3</v>
      </c>
      <c r="F73" s="32">
        <f>VLOOKUP(A73,[2]Лист2!$N$7:$T$89,6,FALSE)</f>
        <v>75</v>
      </c>
      <c r="G73" s="32">
        <f>VLOOKUP(A73,[2]Лист2!$N$7:$T$89,7,FALSE)</f>
        <v>75.099999999999994</v>
      </c>
      <c r="H73" s="32">
        <f>VLOOKUP(A73,'[3]Таблица 1'!$A$8:$I$584,9,FALSE)</f>
        <v>35.1</v>
      </c>
      <c r="I73" s="32">
        <f>VLOOKUP(A73,[4]Лист2!$N$7:$T$89,3,FALSE)</f>
        <v>8</v>
      </c>
      <c r="J73" s="32">
        <f>VLOOKUP(A73,[4]Лист2!$N$7:$T$89,4,FALSE)</f>
        <v>2.5</v>
      </c>
      <c r="K73" s="32">
        <f>VLOOKUP(A73,[4]Лист2!$N$7:$T$89,5,FALSE)</f>
        <v>56.9</v>
      </c>
      <c r="L73" s="32">
        <f>VLOOKUP(A73,[4]Лист2!$N$7:$T$89,6,FALSE)</f>
        <v>74.5</v>
      </c>
      <c r="M73" s="32">
        <f>VLOOKUP(A73,[4]Лист2!$N$7:$T$89,7,FALSE)</f>
        <v>63</v>
      </c>
      <c r="N73" s="32">
        <f>VLOOKUP(A73,[5]Лист2!$N$7:$T$89,2,FALSE)</f>
        <v>36.450695807932362</v>
      </c>
      <c r="O73" s="32">
        <f>VLOOKUP(A73,[5]Лист2!$N$7:$T$92,3,FALSE)</f>
        <v>11.280029137060666</v>
      </c>
      <c r="P73" s="32">
        <f>VLOOKUP(A73,[5]Лист2!$N$7:$T$92,4,FALSE)</f>
        <v>2.2359190694980535</v>
      </c>
      <c r="Q73" s="32">
        <f>VLOOKUP(A73,[5]Лист2!$N$7:$T$92,5,FALSE)</f>
        <v>25.535568041526947</v>
      </c>
      <c r="R73" s="32">
        <f>VLOOKUP(A73,[5]Лист2!$N$7:$T$92,6,FALSE)</f>
        <v>70.722893764802365</v>
      </c>
      <c r="S73" s="32">
        <f>VLOOKUP(A73,[5]Лист2!$N$7:$T$92,7,FALSE)</f>
        <v>55.277231712230922</v>
      </c>
      <c r="T73" s="32">
        <f>VLOOKUP(A73,[6]Лист2!$N$7:$T$85,2,FALSE)</f>
        <v>34.700000000000003</v>
      </c>
      <c r="U73" s="32">
        <f>VLOOKUP(A73,[6]Лист2!$N$7:$T$85,3,FALSE)</f>
        <v>11.1</v>
      </c>
      <c r="V73" s="32">
        <f>VLOOKUP(A73,[6]Лист2!$N$7:$T$85,4,FALSE)</f>
        <v>2.5</v>
      </c>
      <c r="W73" s="32">
        <f>VLOOKUP(A73,[6]Лист2!$N$7:$T$85,5,FALSE)</f>
        <v>57.1</v>
      </c>
      <c r="X73" s="32">
        <f>VLOOKUP(A73,[6]Лист2!$N$7:$T$85,6,FALSE)</f>
        <v>62.8</v>
      </c>
      <c r="Y73" s="32">
        <f>VLOOKUP(A73,[6]Лист2!$N$7:$T$85,7,FALSE)</f>
        <v>42.8</v>
      </c>
      <c r="Z73" s="80">
        <v>36</v>
      </c>
      <c r="AA73" s="80">
        <v>11</v>
      </c>
      <c r="AB73" s="80">
        <v>5.4</v>
      </c>
      <c r="AC73" s="80">
        <v>55.4</v>
      </c>
      <c r="AD73" s="80">
        <v>65.7</v>
      </c>
      <c r="AE73" s="80">
        <v>36.6</v>
      </c>
      <c r="AF73" s="96" t="s">
        <v>224</v>
      </c>
      <c r="AG73" s="96" t="s">
        <v>219</v>
      </c>
      <c r="AH73" s="96" t="s">
        <v>220</v>
      </c>
      <c r="AI73" s="96" t="s">
        <v>221</v>
      </c>
      <c r="AJ73" s="96" t="s">
        <v>225</v>
      </c>
      <c r="AK73" s="96" t="s">
        <v>226</v>
      </c>
      <c r="AL73" s="96">
        <v>32.154071975780511</v>
      </c>
      <c r="AM73" s="96">
        <v>12.651050872585632</v>
      </c>
      <c r="AN73" s="96">
        <v>7.2992689363345491</v>
      </c>
      <c r="AO73" s="96">
        <v>61.913873089927399</v>
      </c>
      <c r="AP73" s="96">
        <v>67.572725813689843</v>
      </c>
      <c r="AQ73" s="96">
        <v>50.069720107503905</v>
      </c>
    </row>
    <row r="74" spans="1:43" customFormat="1" ht="78.75">
      <c r="A74" s="35" t="s">
        <v>132</v>
      </c>
      <c r="B74" s="32">
        <f>VLOOKUP(A74,[1]Лист1!$A$8:$I$2600,9,FALSE)</f>
        <v>41.2</v>
      </c>
      <c r="C74" s="32">
        <v>24.1</v>
      </c>
      <c r="D74" s="32"/>
      <c r="E74" s="32">
        <f>VLOOKUP(A74,[2]Лист2!$N$7:$T$89,5,FALSE)</f>
        <v>81</v>
      </c>
      <c r="F74" s="32">
        <f>VLOOKUP(A74,[2]Лист2!$N$7:$T$89,6,FALSE)</f>
        <v>63.2</v>
      </c>
      <c r="G74" s="32">
        <f>VLOOKUP(A74,[2]Лист2!$N$7:$T$89,7,FALSE)</f>
        <v>60.1</v>
      </c>
      <c r="H74" s="32">
        <f>VLOOKUP(A74,'[3]Таблица 1'!$A$8:$I$584,9,FALSE)</f>
        <v>50.1</v>
      </c>
      <c r="I74" s="32">
        <f>VLOOKUP(A74,[4]Лист2!$N$7:$T$89,3,FALSE)</f>
        <v>31.6</v>
      </c>
      <c r="J74" s="32"/>
      <c r="K74" s="32">
        <f>VLOOKUP(A74,[4]Лист2!$N$7:$T$89,5,FALSE)</f>
        <v>7.5</v>
      </c>
      <c r="L74" s="32">
        <f>VLOOKUP(A74,[4]Лист2!$N$7:$T$89,6,FALSE)</f>
        <v>81.2</v>
      </c>
      <c r="M74" s="32">
        <f>VLOOKUP(A74,[4]Лист2!$N$7:$T$89,7,FALSE)</f>
        <v>67.5</v>
      </c>
      <c r="N74" s="32">
        <f>VLOOKUP(A74,[5]Лист2!$N$7:$T$89,2,FALSE)</f>
        <v>64.338151279707503</v>
      </c>
      <c r="O74" s="32">
        <f>VLOOKUP(A74,[5]Лист2!$N$7:$T$92,3,FALSE)</f>
        <v>58.176006392967729</v>
      </c>
      <c r="P74" s="32"/>
      <c r="Q74" s="32">
        <f>VLOOKUP(A74,[5]Лист2!$N$7:$T$92,5,FALSE)</f>
        <v>77.205882352941174</v>
      </c>
      <c r="R74" s="32">
        <f>VLOOKUP(A74,[5]Лист2!$N$7:$T$92,6,FALSE)</f>
        <v>73.205596107055953</v>
      </c>
      <c r="S74" s="32">
        <f>VLOOKUP(A74,[5]Лист2!$N$7:$T$92,7,FALSE)</f>
        <v>71.745297103613012</v>
      </c>
      <c r="T74" s="32">
        <f>VLOOKUP(A74,[6]Лист2!$N$7:$T$85,2,FALSE)</f>
        <v>52.3</v>
      </c>
      <c r="U74" s="32">
        <f>VLOOKUP(A74,[6]Лист2!$N$7:$T$85,3,FALSE)</f>
        <v>33.1</v>
      </c>
      <c r="V74" s="32"/>
      <c r="W74" s="32">
        <f>VLOOKUP(A74,[6]Лист2!$N$7:$T$85,5,FALSE)</f>
        <v>85.3</v>
      </c>
      <c r="X74" s="32">
        <f>VLOOKUP(A74,[6]Лист2!$N$7:$T$85,6,FALSE)</f>
        <v>74.7</v>
      </c>
      <c r="Y74" s="32">
        <f>VLOOKUP(A74,[6]Лист2!$N$7:$T$85,7,FALSE)</f>
        <v>62.1</v>
      </c>
      <c r="Z74" s="80">
        <v>42</v>
      </c>
      <c r="AA74" s="80">
        <v>13.3</v>
      </c>
      <c r="AB74" s="80"/>
      <c r="AC74" s="80"/>
      <c r="AD74" s="80">
        <v>87.9</v>
      </c>
      <c r="AE74" s="80">
        <v>60</v>
      </c>
      <c r="AF74" s="96" t="s">
        <v>227</v>
      </c>
      <c r="AG74" s="96" t="s">
        <v>228</v>
      </c>
      <c r="AH74" s="96" t="s">
        <v>229</v>
      </c>
      <c r="AI74" s="96"/>
      <c r="AJ74" s="96" t="s">
        <v>230</v>
      </c>
      <c r="AK74" s="96" t="s">
        <v>231</v>
      </c>
      <c r="AL74" s="96">
        <v>47.513689671226196</v>
      </c>
      <c r="AM74" s="96">
        <v>22.591240875912408</v>
      </c>
      <c r="AN74" s="96">
        <v>2.1967526265520534</v>
      </c>
      <c r="AO74" s="96"/>
      <c r="AP74" s="96">
        <v>84.013785790031818</v>
      </c>
      <c r="AQ74" s="96">
        <v>58.739786033190128</v>
      </c>
    </row>
    <row r="75" spans="1:43" customFormat="1" ht="47.25">
      <c r="A75" s="35" t="s">
        <v>133</v>
      </c>
      <c r="B75" s="32">
        <f>VLOOKUP(A75,[1]Лист1!$A$8:$I$2600,9,FALSE)</f>
        <v>100</v>
      </c>
      <c r="C75" s="32"/>
      <c r="D75" s="32"/>
      <c r="E75" s="32"/>
      <c r="F75" s="32">
        <f>VLOOKUP(A75,[2]Лист2!$N$7:$T$89,6,FALSE)</f>
        <v>100</v>
      </c>
      <c r="G75" s="32"/>
      <c r="H75" s="32">
        <f>VLOOKUP(A75,'[3]Таблица 1'!$A$8:$I$584,9,FALSE)</f>
        <v>100</v>
      </c>
      <c r="I75" s="32"/>
      <c r="J75" s="32"/>
      <c r="K75" s="32"/>
      <c r="L75" s="32">
        <f>VLOOKUP(A75,[4]Лист2!$N$7:$T$89,6,FALSE)</f>
        <v>100</v>
      </c>
      <c r="M75" s="32"/>
      <c r="N75" s="32">
        <f>VLOOKUP(A75,[5]Лист2!$N$7:$T$89,2,FALSE)</f>
        <v>86.055776892430274</v>
      </c>
      <c r="O75" s="32"/>
      <c r="P75" s="32"/>
      <c r="Q75" s="32"/>
      <c r="R75" s="32">
        <f>VLOOKUP(A75,[5]Лист2!$N$7:$T$92,6,FALSE)</f>
        <v>100</v>
      </c>
      <c r="S75" s="32"/>
      <c r="T75" s="32">
        <f>VLOOKUP(A75,[6]Лист2!$N$7:$T$85,2,FALSE)</f>
        <v>88.2</v>
      </c>
      <c r="U75" s="32"/>
      <c r="V75" s="32"/>
      <c r="W75" s="32"/>
      <c r="X75" s="32">
        <f>VLOOKUP(A75,[6]Лист2!$N$7:$T$85,6,FALSE)</f>
        <v>99.4</v>
      </c>
      <c r="Y75" s="32">
        <f>VLOOKUP(A75,[6]Лист2!$N$7:$T$85,7,FALSE)</f>
        <v>77.5</v>
      </c>
      <c r="Z75" s="80">
        <v>94.3</v>
      </c>
      <c r="AA75" s="80"/>
      <c r="AB75" s="80"/>
      <c r="AC75" s="80"/>
      <c r="AD75" s="80">
        <v>90.9</v>
      </c>
      <c r="AE75" s="80">
        <v>100</v>
      </c>
      <c r="AF75" s="96">
        <v>100</v>
      </c>
      <c r="AG75" s="96"/>
      <c r="AH75" s="96"/>
      <c r="AI75" s="96"/>
      <c r="AJ75" s="96">
        <v>100</v>
      </c>
      <c r="AK75" s="96">
        <v>100</v>
      </c>
      <c r="AL75" s="96">
        <v>88.610662358642969</v>
      </c>
      <c r="AM75" s="96"/>
      <c r="AN75" s="96"/>
      <c r="AO75" s="96"/>
      <c r="AP75" s="96">
        <v>69.612068965517238</v>
      </c>
      <c r="AQ75" s="96">
        <v>100</v>
      </c>
    </row>
    <row r="76" spans="1:43" customFormat="1" ht="47.25">
      <c r="A76" s="35" t="s">
        <v>134</v>
      </c>
      <c r="B76" s="32">
        <f>VLOOKUP(A76,[1]Лист1!$A$8:$I$2600,9,FALSE)</f>
        <v>17.399999999999999</v>
      </c>
      <c r="C76" s="32">
        <v>10.7</v>
      </c>
      <c r="D76" s="32">
        <f>VLOOKUP(A76,[2]Лист2!$N$7:$T$89,4,FALSE)</f>
        <v>20.5</v>
      </c>
      <c r="E76" s="32">
        <f>VLOOKUP(A76,[2]Лист2!$N$7:$T$89,5,FALSE)</f>
        <v>12.9</v>
      </c>
      <c r="F76" s="32">
        <f>VLOOKUP(A76,[2]Лист2!$N$7:$T$89,6,FALSE)</f>
        <v>59.1</v>
      </c>
      <c r="G76" s="32">
        <f>VLOOKUP(A76,[2]Лист2!$N$7:$T$89,7,FALSE)</f>
        <v>59.6</v>
      </c>
      <c r="H76" s="32">
        <f>VLOOKUP(A76,'[3]Таблица 1'!$A$8:$I$584,9,FALSE)</f>
        <v>22.6</v>
      </c>
      <c r="I76" s="32">
        <f>VLOOKUP(A76,[4]Лист2!$N$7:$T$89,3,FALSE)</f>
        <v>14.3</v>
      </c>
      <c r="J76" s="32">
        <f>VLOOKUP(A76,[4]Лист2!$N$7:$T$89,4,FALSE)</f>
        <v>18.8</v>
      </c>
      <c r="K76" s="32">
        <f>VLOOKUP(A76,[4]Лист2!$N$7:$T$89,5,FALSE)</f>
        <v>23.5</v>
      </c>
      <c r="L76" s="32">
        <f>VLOOKUP(A76,[4]Лист2!$N$7:$T$89,6,FALSE)</f>
        <v>55.8</v>
      </c>
      <c r="M76" s="32">
        <f>VLOOKUP(A76,[4]Лист2!$N$7:$T$89,7,FALSE)</f>
        <v>55.1</v>
      </c>
      <c r="N76" s="32">
        <f>VLOOKUP(A76,[5]Лист2!$N$7:$T$89,2,FALSE)</f>
        <v>27.07119166946072</v>
      </c>
      <c r="O76" s="32">
        <f>VLOOKUP(A76,[5]Лист2!$N$7:$T$92,3,FALSE)</f>
        <v>18.270505823096737</v>
      </c>
      <c r="P76" s="32">
        <f>VLOOKUP(A76,[5]Лист2!$N$7:$T$92,4,FALSE)</f>
        <v>22.881702824396243</v>
      </c>
      <c r="Q76" s="32">
        <f>VLOOKUP(A76,[5]Лист2!$N$7:$T$92,5,FALSE)</f>
        <v>35.514032105278268</v>
      </c>
      <c r="R76" s="32">
        <f>VLOOKUP(A76,[5]Лист2!$N$7:$T$92,6,FALSE)</f>
        <v>67.073663159230932</v>
      </c>
      <c r="S76" s="32">
        <f>VLOOKUP(A76,[5]Лист2!$N$7:$T$92,7,FALSE)</f>
        <v>40.660921649514812</v>
      </c>
      <c r="T76" s="32">
        <f>VLOOKUP(A76,[6]Лист2!$N$7:$T$85,2,FALSE)</f>
        <v>30.1</v>
      </c>
      <c r="U76" s="32">
        <f>VLOOKUP(A76,[6]Лист2!$N$7:$T$85,3,FALSE)</f>
        <v>21.9</v>
      </c>
      <c r="V76" s="32">
        <f>VLOOKUP(A76,[6]Лист2!$N$7:$T$85,4,FALSE)</f>
        <v>24.1</v>
      </c>
      <c r="W76" s="32">
        <f>VLOOKUP(A76,[6]Лист2!$N$7:$T$85,5,FALSE)</f>
        <v>18.3</v>
      </c>
      <c r="X76" s="32">
        <f>VLOOKUP(A76,[6]Лист2!$N$7:$T$85,6,FALSE)</f>
        <v>78.400000000000006</v>
      </c>
      <c r="Y76" s="32">
        <f>VLOOKUP(A76,[6]Лист2!$N$7:$T$85,7,FALSE)</f>
        <v>60.2</v>
      </c>
      <c r="Z76" s="80">
        <v>30.9</v>
      </c>
      <c r="AA76" s="80">
        <v>24.2</v>
      </c>
      <c r="AB76" s="80"/>
      <c r="AC76" s="80">
        <v>13.5</v>
      </c>
      <c r="AD76" s="80">
        <v>84.8</v>
      </c>
      <c r="AE76" s="80">
        <v>61.1</v>
      </c>
      <c r="AF76" s="96" t="s">
        <v>232</v>
      </c>
      <c r="AG76" s="96" t="s">
        <v>233</v>
      </c>
      <c r="AH76" s="96" t="s">
        <v>234</v>
      </c>
      <c r="AI76" s="96" t="s">
        <v>235</v>
      </c>
      <c r="AJ76" s="96" t="s">
        <v>236</v>
      </c>
      <c r="AK76" s="96" t="s">
        <v>237</v>
      </c>
      <c r="AL76" s="96">
        <v>31.721776104992301</v>
      </c>
      <c r="AM76" s="96">
        <v>26.348727874182146</v>
      </c>
      <c r="AN76" s="96">
        <v>14.489205430669932</v>
      </c>
      <c r="AO76" s="96">
        <v>23.2635412475544</v>
      </c>
      <c r="AP76" s="96">
        <v>68.344856689200398</v>
      </c>
      <c r="AQ76" s="96">
        <v>48.077432548627733</v>
      </c>
    </row>
    <row r="77" spans="1:43" customFormat="1" ht="31.5">
      <c r="A77" s="35" t="s">
        <v>135</v>
      </c>
      <c r="B77" s="32">
        <f>VLOOKUP(A77,[1]Лист1!$A$8:$I$2600,9,FALSE)</f>
        <v>17.399999999999999</v>
      </c>
      <c r="C77" s="32">
        <v>10.7</v>
      </c>
      <c r="D77" s="32">
        <f>VLOOKUP(A77,[2]Лист2!$N$7:$T$89,4,FALSE)</f>
        <v>20.5</v>
      </c>
      <c r="E77" s="32">
        <f>VLOOKUP(A77,[2]Лист2!$N$7:$T$89,5,FALSE)</f>
        <v>12.9</v>
      </c>
      <c r="F77" s="32">
        <f>VLOOKUP(A77,[2]Лист2!$N$7:$T$89,6,FALSE)</f>
        <v>59.1</v>
      </c>
      <c r="G77" s="32">
        <f>VLOOKUP(A77,[2]Лист2!$N$7:$T$89,7,FALSE)</f>
        <v>59.6</v>
      </c>
      <c r="H77" s="32">
        <f>VLOOKUP(A77,'[3]Таблица 1'!$A$8:$I$584,9,FALSE)</f>
        <v>22.6</v>
      </c>
      <c r="I77" s="32">
        <f>VLOOKUP(A77,[4]Лист2!$N$7:$T$89,3,FALSE)</f>
        <v>14.3</v>
      </c>
      <c r="J77" s="32">
        <f>VLOOKUP(A77,[4]Лист2!$N$7:$T$89,4,FALSE)</f>
        <v>18.8</v>
      </c>
      <c r="K77" s="32">
        <f>VLOOKUP(A77,[4]Лист2!$N$7:$T$89,5,FALSE)</f>
        <v>23.5</v>
      </c>
      <c r="L77" s="32">
        <f>VLOOKUP(A77,[4]Лист2!$N$7:$T$89,6,FALSE)</f>
        <v>55.8</v>
      </c>
      <c r="M77" s="32">
        <f>VLOOKUP(A77,[4]Лист2!$N$7:$T$89,7,FALSE)</f>
        <v>55.1</v>
      </c>
      <c r="N77" s="32">
        <f>VLOOKUP(A77,[5]Лист2!$N$7:$T$89,2,FALSE)</f>
        <v>27.07119166946072</v>
      </c>
      <c r="O77" s="32">
        <f>VLOOKUP(A77,[5]Лист2!$N$7:$T$92,3,FALSE)</f>
        <v>18.270505823096737</v>
      </c>
      <c r="P77" s="32">
        <f>VLOOKUP(A77,[5]Лист2!$N$7:$T$92,4,FALSE)</f>
        <v>22.881702824396243</v>
      </c>
      <c r="Q77" s="32">
        <f>VLOOKUP(A77,[5]Лист2!$N$7:$T$92,5,FALSE)</f>
        <v>35.514032105278268</v>
      </c>
      <c r="R77" s="32">
        <f>VLOOKUP(A77,[5]Лист2!$N$7:$T$92,6,FALSE)</f>
        <v>67.073663159230932</v>
      </c>
      <c r="S77" s="32">
        <f>VLOOKUP(A77,[5]Лист2!$N$7:$T$92,7,FALSE)</f>
        <v>40.660921649514812</v>
      </c>
      <c r="T77" s="32">
        <f>VLOOKUP(A77,[6]Лист2!$N$7:$T$85,2,FALSE)</f>
        <v>30.1</v>
      </c>
      <c r="U77" s="32">
        <f>VLOOKUP(A77,[6]Лист2!$N$7:$T$85,3,FALSE)</f>
        <v>21.9</v>
      </c>
      <c r="V77" s="32">
        <f>VLOOKUP(A77,[6]Лист2!$N$7:$T$85,4,FALSE)</f>
        <v>24.1</v>
      </c>
      <c r="W77" s="32">
        <f>VLOOKUP(A77,[6]Лист2!$N$7:$T$85,5,FALSE)</f>
        <v>18.3</v>
      </c>
      <c r="X77" s="32">
        <f>VLOOKUP(A77,[6]Лист2!$N$7:$T$85,6,FALSE)</f>
        <v>78.400000000000006</v>
      </c>
      <c r="Y77" s="32">
        <f>VLOOKUP(A77,[6]Лист2!$N$7:$T$85,7,FALSE)</f>
        <v>60.2</v>
      </c>
      <c r="Z77" s="80">
        <v>30.9</v>
      </c>
      <c r="AA77" s="80">
        <v>24.2</v>
      </c>
      <c r="AB77" s="80"/>
      <c r="AC77" s="80">
        <v>13.5</v>
      </c>
      <c r="AD77" s="80">
        <v>84.8</v>
      </c>
      <c r="AE77" s="80">
        <v>61.1</v>
      </c>
      <c r="AF77" s="96" t="s">
        <v>232</v>
      </c>
      <c r="AG77" s="96" t="s">
        <v>233</v>
      </c>
      <c r="AH77" s="96" t="s">
        <v>234</v>
      </c>
      <c r="AI77" s="96" t="s">
        <v>235</v>
      </c>
      <c r="AJ77" s="96" t="s">
        <v>236</v>
      </c>
      <c r="AK77" s="96" t="s">
        <v>237</v>
      </c>
      <c r="AL77" s="96">
        <v>31.721776104992301</v>
      </c>
      <c r="AM77" s="96">
        <v>26.348727874182146</v>
      </c>
      <c r="AN77" s="96">
        <v>14.489205430669932</v>
      </c>
      <c r="AO77" s="96">
        <v>23.2635412475544</v>
      </c>
      <c r="AP77" s="96">
        <v>68.344856689200398</v>
      </c>
      <c r="AQ77" s="96">
        <v>48.077432548627733</v>
      </c>
    </row>
    <row r="78" spans="1:43" customFormat="1" ht="47.25">
      <c r="A78" s="35" t="s">
        <v>139</v>
      </c>
      <c r="B78" s="32">
        <f>VLOOKUP(A78,[1]Лист1!$A$8:$I$2600,9,FALSE)</f>
        <v>64.2</v>
      </c>
      <c r="C78" s="32">
        <v>23.7</v>
      </c>
      <c r="D78" s="32">
        <f>VLOOKUP(A78,[2]Лист2!$N$7:$T$89,4,FALSE)</f>
        <v>30.5</v>
      </c>
      <c r="E78" s="32">
        <f>VLOOKUP(A78,[2]Лист2!$N$7:$T$89,5,FALSE)</f>
        <v>48.3</v>
      </c>
      <c r="F78" s="32">
        <f>VLOOKUP(A78,[2]Лист2!$N$7:$T$89,6,FALSE)</f>
        <v>83.5</v>
      </c>
      <c r="G78" s="32">
        <f>VLOOKUP(A78,[2]Лист2!$N$7:$T$89,7,FALSE)</f>
        <v>70.7</v>
      </c>
      <c r="H78" s="32">
        <f>VLOOKUP(A78,'[3]Таблица 1'!$A$8:$I$584,9,FALSE)</f>
        <v>66.2</v>
      </c>
      <c r="I78" s="32">
        <f>VLOOKUP(A78,[4]Лист2!$N$7:$T$89,3,FALSE)</f>
        <v>26.3</v>
      </c>
      <c r="J78" s="32">
        <f>VLOOKUP(A78,[4]Лист2!$N$7:$T$89,4,FALSE)</f>
        <v>32.4</v>
      </c>
      <c r="K78" s="32">
        <f>VLOOKUP(A78,[4]Лист2!$N$7:$T$89,5,FALSE)</f>
        <v>55.9</v>
      </c>
      <c r="L78" s="32">
        <f>VLOOKUP(A78,[4]Лист2!$N$7:$T$89,6,FALSE)</f>
        <v>83</v>
      </c>
      <c r="M78" s="32">
        <f>VLOOKUP(A78,[4]Лист2!$N$7:$T$89,7,FALSE)</f>
        <v>72</v>
      </c>
      <c r="N78" s="32">
        <f>VLOOKUP(A78,[5]Лист2!$N$7:$T$89,2,FALSE)</f>
        <v>64.926396536458299</v>
      </c>
      <c r="O78" s="32">
        <f>VLOOKUP(A78,[5]Лист2!$N$7:$T$92,3,FALSE)</f>
        <v>31.580985141358457</v>
      </c>
      <c r="P78" s="32">
        <f>VLOOKUP(A78,[5]Лист2!$N$7:$T$92,4,FALSE)</f>
        <v>34.262774631231721</v>
      </c>
      <c r="Q78" s="32">
        <f>VLOOKUP(A78,[5]Лист2!$N$7:$T$92,5,FALSE)</f>
        <v>61.297153298382824</v>
      </c>
      <c r="R78" s="32">
        <f>VLOOKUP(A78,[5]Лист2!$N$7:$T$92,6,FALSE)</f>
        <v>76.404915267308652</v>
      </c>
      <c r="S78" s="32">
        <f>VLOOKUP(A78,[5]Лист2!$N$7:$T$92,7,FALSE)</f>
        <v>67.967235511683583</v>
      </c>
      <c r="T78" s="32">
        <f>VLOOKUP(A78,[6]Лист2!$N$7:$T$85,2,FALSE)</f>
        <v>67.3</v>
      </c>
      <c r="U78" s="32">
        <f>VLOOKUP(A78,[6]Лист2!$N$7:$T$85,3,FALSE)</f>
        <v>35.9</v>
      </c>
      <c r="V78" s="32">
        <f>VLOOKUP(A78,[6]Лист2!$N$7:$T$85,4,FALSE)</f>
        <v>32.9</v>
      </c>
      <c r="W78" s="32">
        <f>VLOOKUP(A78,[6]Лист2!$N$7:$T$85,5,FALSE)</f>
        <v>66.400000000000006</v>
      </c>
      <c r="X78" s="32">
        <f>VLOOKUP(A78,[6]Лист2!$N$7:$T$85,6,FALSE)</f>
        <v>75.400000000000006</v>
      </c>
      <c r="Y78" s="32">
        <f>VLOOKUP(A78,[6]Лист2!$N$7:$T$85,7,FALSE)</f>
        <v>75</v>
      </c>
      <c r="Z78" s="80">
        <v>54.8</v>
      </c>
      <c r="AA78" s="80">
        <v>32.9</v>
      </c>
      <c r="AB78" s="80">
        <v>37.799999999999997</v>
      </c>
      <c r="AC78" s="80">
        <v>66.3</v>
      </c>
      <c r="AD78" s="80">
        <v>53.3</v>
      </c>
      <c r="AE78" s="80">
        <v>78.5</v>
      </c>
      <c r="AF78" s="96" t="s">
        <v>221</v>
      </c>
      <c r="AG78" s="96" t="s">
        <v>238</v>
      </c>
      <c r="AH78" s="96" t="s">
        <v>239</v>
      </c>
      <c r="AI78" s="96" t="s">
        <v>240</v>
      </c>
      <c r="AJ78" s="96" t="s">
        <v>241</v>
      </c>
      <c r="AK78" s="96" t="s">
        <v>242</v>
      </c>
      <c r="AL78" s="96">
        <v>57.074626417705964</v>
      </c>
      <c r="AM78" s="96">
        <v>35.995802550202093</v>
      </c>
      <c r="AN78" s="96">
        <v>41.396446763573117</v>
      </c>
      <c r="AO78" s="96">
        <v>56.498421348557585</v>
      </c>
      <c r="AP78" s="96">
        <v>64.279977188502954</v>
      </c>
      <c r="AQ78" s="96">
        <v>46.8599052214525</v>
      </c>
    </row>
    <row r="79" spans="1:43" customFormat="1" ht="31.5">
      <c r="A79" s="35" t="s">
        <v>136</v>
      </c>
      <c r="B79" s="32">
        <f>VLOOKUP(A79,[1]Лист1!$A$8:$I$2600,9,FALSE)</f>
        <v>46.3</v>
      </c>
      <c r="C79" s="32"/>
      <c r="D79" s="32"/>
      <c r="E79" s="32"/>
      <c r="F79" s="32">
        <f>VLOOKUP(A79,[2]Лист2!$N$7:$T$89,6,FALSE)</f>
        <v>51.6</v>
      </c>
      <c r="G79" s="32"/>
      <c r="H79" s="32">
        <f>VLOOKUP(A79,'[3]Таблица 1'!$A$8:$I$584,9,FALSE)</f>
        <v>67.8</v>
      </c>
      <c r="I79" s="32"/>
      <c r="J79" s="32"/>
      <c r="K79" s="32"/>
      <c r="L79" s="32">
        <f>VLOOKUP(A79,[4]Лист2!$N$7:$T$89,6,FALSE)</f>
        <v>62.7</v>
      </c>
      <c r="M79" s="32">
        <f>VLOOKUP(A79,[4]Лист2!$N$7:$T$89,7,FALSE)</f>
        <v>100</v>
      </c>
      <c r="N79" s="32">
        <f>VLOOKUP(A79,[5]Лист2!$N$7:$T$89,2,FALSE)</f>
        <v>55.915521837194994</v>
      </c>
      <c r="O79" s="32"/>
      <c r="P79" s="32"/>
      <c r="Q79" s="32"/>
      <c r="R79" s="32">
        <f>VLOOKUP(A79,[5]Лист2!$N$7:$T$92,6,FALSE)</f>
        <v>65.733590733590745</v>
      </c>
      <c r="S79" s="32">
        <f>VLOOKUP(A79,[5]Лист2!$N$7:$T$92,7,FALSE)</f>
        <v>0</v>
      </c>
      <c r="T79" s="32">
        <f>VLOOKUP(A79,[6]Лист2!$N$7:$T$85,2,FALSE)</f>
        <v>77.7</v>
      </c>
      <c r="U79" s="32"/>
      <c r="V79" s="32"/>
      <c r="W79" s="32"/>
      <c r="X79" s="32">
        <f>VLOOKUP(A79,[6]Лист2!$N$7:$T$85,6,FALSE)</f>
        <v>77.7</v>
      </c>
      <c r="Y79" s="32"/>
      <c r="Z79" s="80">
        <v>82.3</v>
      </c>
      <c r="AA79" s="80"/>
      <c r="AB79" s="80"/>
      <c r="AC79" s="80"/>
      <c r="AD79" s="80">
        <v>82.3</v>
      </c>
      <c r="AE79" s="80"/>
      <c r="AF79" s="96" t="s">
        <v>243</v>
      </c>
      <c r="AG79" s="96"/>
      <c r="AH79" s="96"/>
      <c r="AI79" s="96"/>
      <c r="AJ79" s="96" t="s">
        <v>243</v>
      </c>
      <c r="AK79" s="96"/>
      <c r="AL79" s="96">
        <v>63.502304147465438</v>
      </c>
      <c r="AM79" s="96"/>
      <c r="AN79" s="96"/>
      <c r="AO79" s="96"/>
      <c r="AP79" s="96">
        <v>63.502304147465438</v>
      </c>
      <c r="AQ79" s="96"/>
    </row>
    <row r="80" spans="1:43" customFormat="1" ht="47.25">
      <c r="A80" s="35" t="s">
        <v>137</v>
      </c>
      <c r="B80" s="32">
        <f>VLOOKUP(A80,[1]Лист1!$A$8:$I$2600,9,FALSE)</f>
        <v>54.1</v>
      </c>
      <c r="C80" s="32">
        <v>66.900000000000006</v>
      </c>
      <c r="D80" s="32"/>
      <c r="E80" s="32">
        <f>VLOOKUP(A80,[2]Лист2!$N$7:$T$89,5,FALSE)</f>
        <v>15.7</v>
      </c>
      <c r="F80" s="32">
        <f>VLOOKUP(A80,[2]Лист2!$N$7:$T$89,6,FALSE)</f>
        <v>50.4</v>
      </c>
      <c r="G80" s="32">
        <f>VLOOKUP(A80,[2]Лист2!$N$7:$T$89,7,FALSE)</f>
        <v>65.3</v>
      </c>
      <c r="H80" s="32">
        <f>VLOOKUP(A80,'[3]Таблица 1'!$A$8:$I$584,9,FALSE)</f>
        <v>64.099999999999994</v>
      </c>
      <c r="I80" s="32">
        <f>VLOOKUP(A80,[4]Лист2!$N$7:$T$89,3,FALSE)</f>
        <v>91.4</v>
      </c>
      <c r="J80" s="32"/>
      <c r="K80" s="32">
        <f>VLOOKUP(A80,[4]Лист2!$N$7:$T$89,5,FALSE)</f>
        <v>23.6</v>
      </c>
      <c r="L80" s="32">
        <f>VLOOKUP(A80,[4]Лист2!$N$7:$T$89,6,FALSE)</f>
        <v>64.5</v>
      </c>
      <c r="M80" s="32">
        <f>VLOOKUP(A80,[4]Лист2!$N$7:$T$89,7,FALSE)</f>
        <v>68.8</v>
      </c>
      <c r="N80" s="32">
        <f>VLOOKUP(A80,[5]Лист2!$N$7:$T$89,2,FALSE)</f>
        <v>62.821008536930435</v>
      </c>
      <c r="O80" s="32">
        <f>VLOOKUP(A80,[5]Лист2!$N$7:$T$92,3,FALSE)</f>
        <v>91.368626340788268</v>
      </c>
      <c r="P80" s="32"/>
      <c r="Q80" s="32">
        <f>VLOOKUP(A80,[5]Лист2!$N$7:$T$92,5,FALSE)</f>
        <v>29.37900184194368</v>
      </c>
      <c r="R80" s="32">
        <f>VLOOKUP(A80,[5]Лист2!$N$7:$T$92,6,FALSE)</f>
        <v>60.543680888022699</v>
      </c>
      <c r="S80" s="32">
        <f>VLOOKUP(A80,[5]Лист2!$N$7:$T$92,7,FALSE)</f>
        <v>67.125275353166273</v>
      </c>
      <c r="T80" s="32">
        <f>VLOOKUP(A80,[6]Лист2!$N$7:$T$85,2,FALSE)</f>
        <v>70.8</v>
      </c>
      <c r="U80" s="32">
        <f>VLOOKUP(A80,[6]Лист2!$N$7:$T$85,3,FALSE)</f>
        <v>48.8</v>
      </c>
      <c r="V80" s="32"/>
      <c r="W80" s="32">
        <f>VLOOKUP(A80,[6]Лист2!$N$7:$T$85,5,FALSE)</f>
        <v>89.4</v>
      </c>
      <c r="X80" s="32">
        <f>VLOOKUP(A80,[6]Лист2!$N$7:$T$85,6,FALSE)</f>
        <v>67.599999999999994</v>
      </c>
      <c r="Y80" s="32">
        <f>VLOOKUP(A80,[6]Лист2!$N$7:$T$85,7,FALSE)</f>
        <v>79.099999999999994</v>
      </c>
      <c r="Z80" s="80">
        <v>48.8</v>
      </c>
      <c r="AA80" s="80">
        <v>90.5</v>
      </c>
      <c r="AB80" s="80"/>
      <c r="AC80" s="80">
        <v>49</v>
      </c>
      <c r="AD80" s="80">
        <v>46.6</v>
      </c>
      <c r="AE80" s="80">
        <v>77.2</v>
      </c>
      <c r="AF80" s="96" t="s">
        <v>244</v>
      </c>
      <c r="AG80" s="96" t="s">
        <v>245</v>
      </c>
      <c r="AH80" s="96"/>
      <c r="AI80" s="96" t="s">
        <v>246</v>
      </c>
      <c r="AJ80" s="96" t="s">
        <v>247</v>
      </c>
      <c r="AK80" s="96" t="s">
        <v>248</v>
      </c>
      <c r="AL80" s="96">
        <v>57.099837850359044</v>
      </c>
      <c r="AM80" s="96">
        <v>90.476190476190482</v>
      </c>
      <c r="AN80" s="96"/>
      <c r="AO80" s="96">
        <v>50.148809523809526</v>
      </c>
      <c r="AP80" s="96">
        <v>55.481952142760576</v>
      </c>
      <c r="AQ80" s="96">
        <v>86.397058823529406</v>
      </c>
    </row>
    <row r="81" spans="1:43" customFormat="1" ht="78.75">
      <c r="A81" s="35" t="s">
        <v>138</v>
      </c>
      <c r="B81" s="32">
        <f>VLOOKUP(A81,[1]Лист1!$A$8:$I$2600,9,FALSE)</f>
        <v>81.5</v>
      </c>
      <c r="C81" s="32">
        <v>35.4</v>
      </c>
      <c r="D81" s="32"/>
      <c r="E81" s="32">
        <f>VLOOKUP(A81,[2]Лист2!$N$7:$T$89,5,FALSE)</f>
        <v>57.3</v>
      </c>
      <c r="F81" s="32">
        <f>VLOOKUP(A81,[2]Лист2!$N$7:$T$89,6,FALSE)</f>
        <v>86.1</v>
      </c>
      <c r="G81" s="32">
        <f>VLOOKUP(A81,[2]Лист2!$N$7:$T$89,7,FALSE)</f>
        <v>97</v>
      </c>
      <c r="H81" s="32">
        <f>VLOOKUP(A81,'[3]Таблица 1'!$A$8:$I$584,9,FALSE)</f>
        <v>66.3</v>
      </c>
      <c r="I81" s="32">
        <f>VLOOKUP(A81,[4]Лист2!$N$7:$T$89,3,FALSE)</f>
        <v>16.899999999999999</v>
      </c>
      <c r="J81" s="32"/>
      <c r="K81" s="32">
        <f>VLOOKUP(A81,[4]Лист2!$N$7:$T$89,5,FALSE)</f>
        <v>60</v>
      </c>
      <c r="L81" s="32">
        <f>VLOOKUP(A81,[4]Лист2!$N$7:$T$89,6,FALSE)</f>
        <v>65.8</v>
      </c>
      <c r="M81" s="32">
        <f>VLOOKUP(A81,[4]Лист2!$N$7:$T$89,7,FALSE)</f>
        <v>78.599999999999994</v>
      </c>
      <c r="N81" s="32">
        <f>VLOOKUP(A81,[5]Лист2!$N$7:$T$89,2,FALSE)</f>
        <v>57.572094995759116</v>
      </c>
      <c r="O81" s="32">
        <f>VLOOKUP(A81,[5]Лист2!$N$7:$T$92,3,FALSE)</f>
        <v>9.3444161415739391</v>
      </c>
      <c r="P81" s="32"/>
      <c r="Q81" s="32">
        <f>VLOOKUP(A81,[5]Лист2!$N$7:$T$92,5,FALSE)</f>
        <v>40</v>
      </c>
      <c r="R81" s="32">
        <f>VLOOKUP(A81,[5]Лист2!$N$7:$T$92,6,FALSE)</f>
        <v>53.729135854637647</v>
      </c>
      <c r="S81" s="32">
        <f>VLOOKUP(A81,[5]Лист2!$N$7:$T$92,7,FALSE)</f>
        <v>68.574651964749464</v>
      </c>
      <c r="T81" s="32">
        <f>VLOOKUP(A81,[6]Лист2!$N$7:$T$85,2,FALSE)</f>
        <v>59.6</v>
      </c>
      <c r="U81" s="32">
        <f>VLOOKUP(A81,[6]Лист2!$N$7:$T$85,3,FALSE)</f>
        <v>55.5</v>
      </c>
      <c r="V81" s="32">
        <f>VLOOKUP(A81,[6]Лист2!$N$7:$T$85,4,FALSE)</f>
        <v>4.8</v>
      </c>
      <c r="W81" s="32">
        <f>VLOOKUP(A81,[6]Лист2!$N$7:$T$85,5,FALSE)</f>
        <v>43.8</v>
      </c>
      <c r="X81" s="32">
        <f>VLOOKUP(A81,[6]Лист2!$N$7:$T$85,6,FALSE)</f>
        <v>60</v>
      </c>
      <c r="Y81" s="32">
        <f>VLOOKUP(A81,[6]Лист2!$N$7:$T$85,7,FALSE)</f>
        <v>65.8</v>
      </c>
      <c r="Z81" s="80">
        <v>43.3</v>
      </c>
      <c r="AA81" s="80">
        <v>41.8</v>
      </c>
      <c r="AB81" s="80">
        <v>34.6</v>
      </c>
      <c r="AC81" s="80"/>
      <c r="AD81" s="80">
        <v>26.9</v>
      </c>
      <c r="AE81" s="80">
        <v>78.3</v>
      </c>
      <c r="AF81" s="96" t="s">
        <v>249</v>
      </c>
      <c r="AG81" s="96" t="s">
        <v>250</v>
      </c>
      <c r="AH81" s="96"/>
      <c r="AI81" s="96" t="s">
        <v>251</v>
      </c>
      <c r="AJ81" s="96" t="s">
        <v>252</v>
      </c>
      <c r="AK81" s="96" t="s">
        <v>253</v>
      </c>
      <c r="AL81" s="96">
        <v>60.185927466041662</v>
      </c>
      <c r="AM81" s="96">
        <v>45.237083124009736</v>
      </c>
      <c r="AN81" s="96"/>
      <c r="AO81" s="96">
        <v>34.32019713293883</v>
      </c>
      <c r="AP81" s="96">
        <v>65.299558611198293</v>
      </c>
      <c r="AQ81" s="96">
        <v>46.232652934221171</v>
      </c>
    </row>
    <row r="82" spans="1:43" customFormat="1" ht="31.5">
      <c r="A82" s="35" t="s">
        <v>140</v>
      </c>
      <c r="B82" s="32">
        <f>VLOOKUP(A82,[1]Лист1!$A$8:$I$2600,9,FALSE)</f>
        <v>65.599999999999994</v>
      </c>
      <c r="C82" s="32">
        <v>23.2</v>
      </c>
      <c r="D82" s="32">
        <f>VLOOKUP(A82,[2]Лист2!$N$7:$T$89,4,FALSE)</f>
        <v>30.5</v>
      </c>
      <c r="E82" s="32">
        <f>VLOOKUP(A82,[2]Лист2!$N$7:$T$89,5,FALSE)</f>
        <v>71.3</v>
      </c>
      <c r="F82" s="32">
        <f>VLOOKUP(A82,[2]Лист2!$N$7:$T$89,6,FALSE)</f>
        <v>89.8</v>
      </c>
      <c r="G82" s="32">
        <f>VLOOKUP(A82,[2]Лист2!$N$7:$T$89,7,FALSE)</f>
        <v>81.900000000000006</v>
      </c>
      <c r="H82" s="32">
        <f>VLOOKUP(A82,'[3]Таблица 1'!$A$8:$I$584,9,FALSE)</f>
        <v>67.2</v>
      </c>
      <c r="I82" s="32">
        <f>VLOOKUP(A82,[4]Лист2!$N$7:$T$89,3,FALSE)</f>
        <v>25.6</v>
      </c>
      <c r="J82" s="32">
        <f>VLOOKUP(A82,[4]Лист2!$N$7:$T$89,4,FALSE)</f>
        <v>32.4</v>
      </c>
      <c r="K82" s="32">
        <f>VLOOKUP(A82,[4]Лист2!$N$7:$T$89,5,FALSE)</f>
        <v>77.099999999999994</v>
      </c>
      <c r="L82" s="32">
        <f>VLOOKUP(A82,[4]Лист2!$N$7:$T$89,6,FALSE)</f>
        <v>90</v>
      </c>
      <c r="M82" s="32">
        <f>VLOOKUP(A82,[4]Лист2!$N$7:$T$89,7,FALSE)</f>
        <v>85.8</v>
      </c>
      <c r="N82" s="32">
        <f>VLOOKUP(A82,[5]Лист2!$N$7:$T$89,2,FALSE)</f>
        <v>66.799766859546466</v>
      </c>
      <c r="O82" s="32">
        <f>VLOOKUP(A82,[5]Лист2!$N$7:$T$92,3,FALSE)</f>
        <v>27.926576748320613</v>
      </c>
      <c r="P82" s="32">
        <f>VLOOKUP(A82,[5]Лист2!$N$7:$T$92,4,FALSE)</f>
        <v>34.262774631231721</v>
      </c>
      <c r="Q82" s="32">
        <f>VLOOKUP(A82,[5]Лист2!$N$7:$T$92,5,FALSE)</f>
        <v>82.960547201939448</v>
      </c>
      <c r="R82" s="32">
        <f>VLOOKUP(A82,[5]Лист2!$N$7:$T$92,6,FALSE)</f>
        <v>88.156608271723996</v>
      </c>
      <c r="S82" s="32">
        <f>VLOOKUP(A82,[5]Лист2!$N$7:$T$92,7,FALSE)</f>
        <v>88.398955403776625</v>
      </c>
      <c r="T82" s="32">
        <f>VLOOKUP(A82,[6]Лист2!$N$7:$T$85,2,FALSE)</f>
        <v>68.900000000000006</v>
      </c>
      <c r="U82" s="32">
        <f>VLOOKUP(A82,[6]Лист2!$N$7:$T$85,3,FALSE)</f>
        <v>29.5</v>
      </c>
      <c r="V82" s="32">
        <f>VLOOKUP(A82,[6]Лист2!$N$7:$T$85,4,FALSE)</f>
        <v>36.1</v>
      </c>
      <c r="W82" s="32">
        <f>VLOOKUP(A82,[6]Лист2!$N$7:$T$85,5,FALSE)</f>
        <v>88</v>
      </c>
      <c r="X82" s="32">
        <f>VLOOKUP(A82,[6]Лист2!$N$7:$T$85,6,FALSE)</f>
        <v>90.6</v>
      </c>
      <c r="Y82" s="32">
        <f>VLOOKUP(A82,[6]Лист2!$N$7:$T$85,7,FALSE)</f>
        <v>86.2</v>
      </c>
      <c r="Z82" s="80">
        <v>70.7</v>
      </c>
      <c r="AA82" s="80">
        <v>31.7</v>
      </c>
      <c r="AB82" s="80">
        <v>37.799999999999997</v>
      </c>
      <c r="AC82" s="80">
        <v>89.7</v>
      </c>
      <c r="AD82" s="80">
        <v>92</v>
      </c>
      <c r="AE82" s="80">
        <v>92.5</v>
      </c>
      <c r="AF82" s="96" t="s">
        <v>254</v>
      </c>
      <c r="AG82" s="96" t="s">
        <v>255</v>
      </c>
      <c r="AH82" s="96" t="s">
        <v>239</v>
      </c>
      <c r="AI82" s="96" t="s">
        <v>256</v>
      </c>
      <c r="AJ82" s="96" t="s">
        <v>257</v>
      </c>
      <c r="AK82" s="96" t="s">
        <v>258</v>
      </c>
      <c r="AL82" s="96">
        <v>45.623721038825487</v>
      </c>
      <c r="AM82" s="96">
        <v>35.842390422116672</v>
      </c>
      <c r="AN82" s="96">
        <v>41.396446763573117</v>
      </c>
      <c r="AO82" s="96">
        <v>90.806433535081823</v>
      </c>
      <c r="AP82" s="96">
        <v>55.700637906509876</v>
      </c>
      <c r="AQ82" s="96">
        <v>75.981102362204723</v>
      </c>
    </row>
    <row r="83" spans="1:43" customFormat="1" ht="31.5">
      <c r="A83" s="35" t="s">
        <v>141</v>
      </c>
      <c r="B83" s="32">
        <f>VLOOKUP(A83,[1]Лист1!$A$8:$I$2600,9,FALSE)</f>
        <v>52</v>
      </c>
      <c r="C83" s="32"/>
      <c r="D83" s="32"/>
      <c r="E83" s="32">
        <f>VLOOKUP(A83,[2]Лист2!$N$7:$T$89,5,FALSE)</f>
        <v>100</v>
      </c>
      <c r="F83" s="32">
        <f>VLOOKUP(A83,[2]Лист2!$N$7:$T$89,6,FALSE)</f>
        <v>45.3</v>
      </c>
      <c r="G83" s="32"/>
      <c r="H83" s="32">
        <f>VLOOKUP(A83,'[3]Таблица 1'!$A$8:$I$584,9,FALSE)</f>
        <v>49.7</v>
      </c>
      <c r="I83" s="32"/>
      <c r="J83" s="32"/>
      <c r="K83" s="32">
        <f>VLOOKUP(A83,[4]Лист2!$N$7:$T$89,5,FALSE)</f>
        <v>100</v>
      </c>
      <c r="L83" s="32">
        <f>VLOOKUP(A83,[4]Лист2!$N$7:$T$89,6,FALSE)</f>
        <v>49.7</v>
      </c>
      <c r="M83" s="32"/>
      <c r="N83" s="32">
        <f>VLOOKUP(A83,[5]Лист2!$N$7:$T$89,2,FALSE)</f>
        <v>61.104426730836714</v>
      </c>
      <c r="O83" s="32"/>
      <c r="P83" s="32"/>
      <c r="Q83" s="32">
        <f>VLOOKUP(A83,[5]Лист2!$N$7:$T$92,5,FALSE)</f>
        <v>100</v>
      </c>
      <c r="R83" s="32">
        <f>VLOOKUP(A83,[5]Лист2!$N$7:$T$92,6,FALSE)</f>
        <v>59.780721080324518</v>
      </c>
      <c r="S83" s="32">
        <f>VLOOKUP(A83,[5]Лист2!$N$7:$T$92,7,FALSE)</f>
        <v>100</v>
      </c>
      <c r="T83" s="32">
        <f>VLOOKUP(A83,[6]Лист2!$N$7:$T$85,2,FALSE)</f>
        <v>75.099999999999994</v>
      </c>
      <c r="U83" s="32"/>
      <c r="V83" s="32"/>
      <c r="W83" s="32">
        <f>VLOOKUP(A83,[6]Лист2!$N$7:$T$85,5,FALSE)</f>
        <v>100</v>
      </c>
      <c r="X83" s="32">
        <f>VLOOKUP(A83,[6]Лист2!$N$7:$T$85,6,FALSE)</f>
        <v>75.099999999999994</v>
      </c>
      <c r="Y83" s="32"/>
      <c r="Z83" s="80">
        <v>77.400000000000006</v>
      </c>
      <c r="AA83" s="80"/>
      <c r="AB83" s="80"/>
      <c r="AC83" s="80">
        <v>100</v>
      </c>
      <c r="AD83" s="80">
        <v>77.099999999999994</v>
      </c>
      <c r="AE83" s="80"/>
      <c r="AF83" s="96" t="s">
        <v>259</v>
      </c>
      <c r="AG83" s="96" t="s">
        <v>260</v>
      </c>
      <c r="AH83" s="96"/>
      <c r="AI83" s="96" t="s">
        <v>261</v>
      </c>
      <c r="AJ83" s="96" t="s">
        <v>262</v>
      </c>
      <c r="AK83" s="96"/>
      <c r="AL83" s="96">
        <v>44.77654491338906</v>
      </c>
      <c r="AM83" s="96">
        <v>17.916831907540651</v>
      </c>
      <c r="AN83" s="96"/>
      <c r="AO83" s="96">
        <v>81.024667931688811</v>
      </c>
      <c r="AP83" s="96">
        <v>62.69137325980487</v>
      </c>
      <c r="AQ83" s="96"/>
    </row>
    <row r="84" spans="1:43" customFormat="1" ht="31.5">
      <c r="A84" s="35" t="s">
        <v>142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80"/>
      <c r="AA84" s="80"/>
      <c r="AB84" s="80"/>
      <c r="AC84" s="80"/>
      <c r="AD84" s="80"/>
      <c r="AE84" s="80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</row>
    <row r="85" spans="1:43" customFormat="1">
      <c r="A85" s="35" t="s">
        <v>144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80"/>
      <c r="AA85" s="80"/>
      <c r="AB85" s="80"/>
      <c r="AC85" s="80"/>
      <c r="AD85" s="80"/>
      <c r="AE85" s="80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</row>
    <row r="86" spans="1:43" customFormat="1" ht="63">
      <c r="A86" s="35" t="s">
        <v>143</v>
      </c>
      <c r="B86" s="32">
        <f>VLOOKUP(A86,[1]Лист1!$A$8:$I$2600,9,FALSE)</f>
        <v>31.3</v>
      </c>
      <c r="C86" s="32">
        <v>10.7</v>
      </c>
      <c r="D86" s="32"/>
      <c r="E86" s="32">
        <f>VLOOKUP(A86,[2]Лист2!$N$7:$T$89,5,FALSE)</f>
        <v>59.6</v>
      </c>
      <c r="F86" s="32">
        <f>VLOOKUP(A86,[2]Лист2!$N$7:$T$89,6,FALSE)</f>
        <v>23.6</v>
      </c>
      <c r="G86" s="32">
        <f>VLOOKUP(A86,[2]Лист2!$N$7:$T$89,7,FALSE)</f>
        <v>65.400000000000006</v>
      </c>
      <c r="H86" s="32">
        <f>VLOOKUP(A86,'[3]Таблица 1'!$A$8:$I$584,9,FALSE)</f>
        <v>62.7</v>
      </c>
      <c r="I86" s="32">
        <f>VLOOKUP(A86,[4]Лист2!$N$7:$T$89,3,FALSE)</f>
        <v>80.099999999999994</v>
      </c>
      <c r="J86" s="32"/>
      <c r="K86" s="32">
        <f>VLOOKUP(A86,[4]Лист2!$N$7:$T$89,5,FALSE)</f>
        <v>67.599999999999994</v>
      </c>
      <c r="L86" s="32">
        <f>VLOOKUP(A86,[4]Лист2!$N$7:$T$89,6,FALSE)</f>
        <v>88</v>
      </c>
      <c r="M86" s="32">
        <f>VLOOKUP(A86,[4]Лист2!$N$7:$T$89,7,FALSE)</f>
        <v>21.6</v>
      </c>
      <c r="N86" s="32">
        <f>VLOOKUP(A86,[5]Лист2!$N$7:$T$89,2,FALSE)</f>
        <v>47.012104546499494</v>
      </c>
      <c r="O86" s="32">
        <f>VLOOKUP(A86,[5]Лист2!$N$7:$T$92,3,FALSE)</f>
        <v>30.103952298031768</v>
      </c>
      <c r="P86" s="32"/>
      <c r="Q86" s="32">
        <f>VLOOKUP(A86,[5]Лист2!$N$7:$T$92,5,FALSE)</f>
        <v>72.424874118230306</v>
      </c>
      <c r="R86" s="32">
        <f>VLOOKUP(A86,[5]Лист2!$N$7:$T$92,6,FALSE)</f>
        <v>24.626074424828865</v>
      </c>
      <c r="S86" s="32">
        <f>VLOOKUP(A86,[5]Лист2!$N$7:$T$92,7,FALSE)</f>
        <v>37.24476266242376</v>
      </c>
      <c r="T86" s="32">
        <f>VLOOKUP(A86,[6]Лист2!$N$7:$T$85,2,FALSE)</f>
        <v>42.6</v>
      </c>
      <c r="U86" s="32">
        <f>VLOOKUP(A86,[6]Лист2!$N$7:$T$85,3,FALSE)</f>
        <v>64.5</v>
      </c>
      <c r="V86" s="32">
        <f>VLOOKUP(A86,[6]Лист2!$N$7:$T$85,4,FALSE)</f>
        <v>22.5</v>
      </c>
      <c r="W86" s="32">
        <f>VLOOKUP(A86,[6]Лист2!$N$7:$T$85,5,FALSE)</f>
        <v>43.3</v>
      </c>
      <c r="X86" s="32">
        <f>VLOOKUP(A86,[6]Лист2!$N$7:$T$85,6,FALSE)</f>
        <v>45.7</v>
      </c>
      <c r="Y86" s="32">
        <f>VLOOKUP(A86,[6]Лист2!$N$7:$T$85,7,FALSE)</f>
        <v>36.299999999999997</v>
      </c>
      <c r="Z86" s="80">
        <v>48</v>
      </c>
      <c r="AA86" s="80">
        <v>59.6</v>
      </c>
      <c r="AB86" s="80">
        <v>22.8</v>
      </c>
      <c r="AC86" s="80">
        <v>50.1</v>
      </c>
      <c r="AD86" s="80">
        <v>42.2</v>
      </c>
      <c r="AE86" s="80">
        <v>48.1</v>
      </c>
      <c r="AF86" s="96" t="s">
        <v>263</v>
      </c>
      <c r="AG86" s="96" t="s">
        <v>264</v>
      </c>
      <c r="AH86" s="96" t="s">
        <v>265</v>
      </c>
      <c r="AI86" s="96" t="s">
        <v>266</v>
      </c>
      <c r="AJ86" s="96" t="s">
        <v>180</v>
      </c>
      <c r="AK86" s="96" t="s">
        <v>267</v>
      </c>
      <c r="AL86" s="96">
        <v>34.5</v>
      </c>
      <c r="AM86" s="96">
        <v>19.399999999999999</v>
      </c>
      <c r="AN86" s="96">
        <v>27.021089630931499</v>
      </c>
      <c r="AO86" s="96">
        <v>22</v>
      </c>
      <c r="AP86" s="96">
        <v>48.5</v>
      </c>
      <c r="AQ86" s="96">
        <v>46.063835618397128</v>
      </c>
    </row>
    <row r="87" spans="1:43" customFormat="1">
      <c r="A87" s="35" t="s">
        <v>145</v>
      </c>
      <c r="B87" s="32">
        <f>VLOOKUP(A87,[1]Лист1!$A$8:$I$2600,9,FALSE)</f>
        <v>30.2</v>
      </c>
      <c r="C87" s="32">
        <v>9.5</v>
      </c>
      <c r="D87" s="32"/>
      <c r="E87" s="32">
        <f>VLOOKUP(A87,[2]Лист2!$N$7:$T$89,5,FALSE)</f>
        <v>59.6</v>
      </c>
      <c r="F87" s="32">
        <f>VLOOKUP(A87,[2]Лист2!$N$7:$T$89,6,FALSE)</f>
        <v>22.4</v>
      </c>
      <c r="G87" s="32">
        <f>VLOOKUP(A87,[2]Лист2!$N$7:$T$89,7,FALSE)</f>
        <v>68.900000000000006</v>
      </c>
      <c r="H87" s="32">
        <f>VLOOKUP(A87,'[3]Таблица 1'!$A$8:$I$584,9,FALSE)</f>
        <v>69.400000000000006</v>
      </c>
      <c r="I87" s="32"/>
      <c r="J87" s="32"/>
      <c r="K87" s="32">
        <f>VLOOKUP(A87,[4]Лист2!$N$7:$T$89,5,FALSE)</f>
        <v>67.599999999999994</v>
      </c>
      <c r="L87" s="32">
        <f>VLOOKUP(A87,[4]Лист2!$N$7:$T$89,6,FALSE)</f>
        <v>89.4</v>
      </c>
      <c r="M87" s="32"/>
      <c r="N87" s="32">
        <f>VLOOKUP(A87,[5]Лист2!$N$7:$T$89,2,FALSE)</f>
        <v>61.398234959805833</v>
      </c>
      <c r="O87" s="32">
        <f>VLOOKUP(A87,[5]Лист2!$N$7:$T$92,3,FALSE)</f>
        <v>12.321519170834247</v>
      </c>
      <c r="P87" s="32"/>
      <c r="Q87" s="32">
        <f>VLOOKUP(A87,[5]Лист2!$N$7:$T$92,5,FALSE)</f>
        <v>74.026950920008744</v>
      </c>
      <c r="R87" s="32">
        <f>VLOOKUP(A87,[5]Лист2!$N$7:$T$92,6,FALSE)</f>
        <v>93.906863108018058</v>
      </c>
      <c r="S87" s="32">
        <f>VLOOKUP(A87,[5]Лист2!$N$7:$T$92,7,FALSE)</f>
        <v>44.956793802145413</v>
      </c>
      <c r="T87" s="32">
        <f>VLOOKUP(A87,[6]Лист2!$N$7:$T$85,2,FALSE)</f>
        <v>78.900000000000006</v>
      </c>
      <c r="U87" s="32"/>
      <c r="V87" s="32"/>
      <c r="W87" s="32">
        <f>VLOOKUP(A87,[6]Лист2!$N$7:$T$85,5,FALSE)</f>
        <v>80.099999999999994</v>
      </c>
      <c r="X87" s="32">
        <f>VLOOKUP(A87,[6]Лист2!$N$7:$T$85,6,FALSE)</f>
        <v>92.2</v>
      </c>
      <c r="Y87" s="32">
        <f>VLOOKUP(A87,[6]Лист2!$N$7:$T$85,7,FALSE)</f>
        <v>68.099999999999994</v>
      </c>
      <c r="Z87" s="80">
        <v>79.7</v>
      </c>
      <c r="AA87" s="80">
        <v>82.5</v>
      </c>
      <c r="AB87" s="80"/>
      <c r="AC87" s="80"/>
      <c r="AD87" s="80">
        <v>73.5</v>
      </c>
      <c r="AE87" s="80">
        <v>68.2</v>
      </c>
      <c r="AF87" s="96" t="s">
        <v>268</v>
      </c>
      <c r="AG87" s="96" t="s">
        <v>198</v>
      </c>
      <c r="AH87" s="96"/>
      <c r="AI87" s="96" t="s">
        <v>269</v>
      </c>
      <c r="AJ87" s="96" t="s">
        <v>270</v>
      </c>
      <c r="AK87" s="96" t="s">
        <v>271</v>
      </c>
      <c r="AL87" s="96">
        <v>68.459849949218622</v>
      </c>
      <c r="AM87" s="96">
        <v>44.0463645943098</v>
      </c>
      <c r="AN87" s="96"/>
      <c r="AO87" s="96">
        <v>23.717948717948701</v>
      </c>
      <c r="AP87" s="96">
        <v>42.561284868977197</v>
      </c>
      <c r="AQ87" s="96">
        <v>94.882825767010075</v>
      </c>
    </row>
    <row r="88" spans="1:43" customFormat="1" ht="31.5">
      <c r="A88" s="35" t="s">
        <v>146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80"/>
      <c r="AA88" s="80"/>
      <c r="AB88" s="80"/>
      <c r="AC88" s="80"/>
      <c r="AD88" s="80"/>
      <c r="AE88" s="80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</row>
    <row r="89" spans="1:43" customFormat="1" ht="63">
      <c r="A89" s="35" t="s">
        <v>147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80"/>
      <c r="AA89" s="80"/>
      <c r="AB89" s="80"/>
      <c r="AC89" s="80"/>
      <c r="AD89" s="80"/>
      <c r="AE89" s="80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</row>
    <row r="90" spans="1:43" customFormat="1" ht="47.25">
      <c r="A90" s="35" t="s">
        <v>149</v>
      </c>
      <c r="B90" s="32">
        <f>VLOOKUP(A90,[1]Лист1!$A$8:$I$2600,9,FALSE)</f>
        <v>73.599999999999994</v>
      </c>
      <c r="C90" s="32">
        <v>83.6</v>
      </c>
      <c r="D90" s="32"/>
      <c r="E90" s="32">
        <f>VLOOKUP(A90,[2]Лист2!$N$7:$T$89,5,FALSE)</f>
        <v>100</v>
      </c>
      <c r="F90" s="32">
        <f>VLOOKUP(A90,[2]Лист2!$N$7:$T$89,6,FALSE)</f>
        <v>93.1</v>
      </c>
      <c r="G90" s="32">
        <f>VLOOKUP(A90,[2]Лист2!$N$7:$T$89,7,FALSE)</f>
        <v>61</v>
      </c>
      <c r="H90" s="32">
        <f>VLOOKUP(A90,'[3]Таблица 1'!$A$8:$I$584,9,FALSE)</f>
        <v>71.2</v>
      </c>
      <c r="I90" s="32">
        <f>VLOOKUP(A90,[4]Лист2!$N$7:$T$89,3,FALSE)</f>
        <v>85.2</v>
      </c>
      <c r="J90" s="32"/>
      <c r="K90" s="32">
        <f>VLOOKUP(A90,[4]Лист2!$N$7:$T$89,5,FALSE)</f>
        <v>100</v>
      </c>
      <c r="L90" s="32">
        <f>VLOOKUP(A90,[4]Лист2!$N$7:$T$89,6,FALSE)</f>
        <v>84.3</v>
      </c>
      <c r="M90" s="32">
        <f>VLOOKUP(A90,[4]Лист2!$N$7:$T$89,7,FALSE)</f>
        <v>60.7</v>
      </c>
      <c r="N90" s="32">
        <f>VLOOKUP(A90,[5]Лист2!$N$7:$T$89,2,FALSE)</f>
        <v>75.360438292964247</v>
      </c>
      <c r="O90" s="32">
        <f>VLOOKUP(A90,[5]Лист2!$N$7:$T$92,3,FALSE)</f>
        <v>86.710963455149511</v>
      </c>
      <c r="P90" s="32"/>
      <c r="Q90" s="32">
        <f>VLOOKUP(A90,[5]Лист2!$N$7:$T$92,5,FALSE)</f>
        <v>100</v>
      </c>
      <c r="R90" s="32">
        <f>VLOOKUP(A90,[5]Лист2!$N$7:$T$92,6,FALSE)</f>
        <v>87.318489835430782</v>
      </c>
      <c r="S90" s="32">
        <f>VLOOKUP(A90,[5]Лист2!$N$7:$T$92,7,FALSE)</f>
        <v>66.383787207093093</v>
      </c>
      <c r="T90" s="32">
        <f>VLOOKUP(A90,[6]Лист2!$N$7:$T$85,2,FALSE)</f>
        <v>71.7</v>
      </c>
      <c r="U90" s="32">
        <f>VLOOKUP(A90,[6]Лист2!$N$7:$T$85,3,FALSE)</f>
        <v>88.3</v>
      </c>
      <c r="V90" s="32"/>
      <c r="W90" s="32">
        <f>VLOOKUP(A90,[6]Лист2!$N$7:$T$85,5,FALSE)</f>
        <v>100</v>
      </c>
      <c r="X90" s="32">
        <f>VLOOKUP(A90,[6]Лист2!$N$7:$T$85,6,FALSE)</f>
        <v>91.4</v>
      </c>
      <c r="Y90" s="32">
        <f>VLOOKUP(A90,[6]Лист2!$N$7:$T$85,7,FALSE)</f>
        <v>59.8</v>
      </c>
      <c r="Z90" s="80">
        <v>56</v>
      </c>
      <c r="AA90" s="80">
        <v>66.400000000000006</v>
      </c>
      <c r="AB90" s="80"/>
      <c r="AC90" s="80">
        <v>100</v>
      </c>
      <c r="AD90" s="80">
        <v>66.400000000000006</v>
      </c>
      <c r="AE90" s="80">
        <v>50.4</v>
      </c>
      <c r="AF90" s="96" t="s">
        <v>272</v>
      </c>
      <c r="AG90" s="96" t="s">
        <v>273</v>
      </c>
      <c r="AH90" s="96"/>
      <c r="AI90" s="96"/>
      <c r="AJ90" s="96" t="s">
        <v>274</v>
      </c>
      <c r="AK90" s="96" t="s">
        <v>275</v>
      </c>
      <c r="AL90" s="96">
        <v>33.299999999999997</v>
      </c>
      <c r="AM90" s="96">
        <v>69.099999999999994</v>
      </c>
      <c r="AN90" s="96"/>
      <c r="AO90" s="96"/>
      <c r="AP90" s="96">
        <v>41.1</v>
      </c>
      <c r="AQ90" s="96">
        <v>28.187701564901193</v>
      </c>
    </row>
    <row r="91" spans="1:43" customFormat="1" ht="31.5">
      <c r="A91" s="35" t="s">
        <v>150</v>
      </c>
      <c r="B91" s="32">
        <f>VLOOKUP(A91,[1]Лист1!$A$8:$I$2600,9,FALSE)</f>
        <v>79.5</v>
      </c>
      <c r="C91" s="32">
        <v>12.8</v>
      </c>
      <c r="D91" s="32"/>
      <c r="E91" s="32">
        <f>VLOOKUP(A91,[2]Лист2!$N$7:$T$89,5,FALSE)</f>
        <v>66.7</v>
      </c>
      <c r="F91" s="32">
        <f>VLOOKUP(A91,[2]Лист2!$N$7:$T$89,6,FALSE)</f>
        <v>84.2</v>
      </c>
      <c r="G91" s="32">
        <f>VLOOKUP(A91,[2]Лист2!$N$7:$T$89,7,FALSE)</f>
        <v>83.7</v>
      </c>
      <c r="H91" s="32">
        <f>VLOOKUP(A91,'[3]Таблица 1'!$A$8:$I$584,9,FALSE)</f>
        <v>8</v>
      </c>
      <c r="I91" s="32">
        <f>VLOOKUP(A91,[4]Лист2!$N$7:$T$89,3,FALSE)</f>
        <v>15.6</v>
      </c>
      <c r="J91" s="32"/>
      <c r="K91" s="32">
        <f>VLOOKUP(A91,[4]Лист2!$N$7:$T$89,5,FALSE)</f>
        <v>66.7</v>
      </c>
      <c r="L91" s="32">
        <f>VLOOKUP(A91,[4]Лист2!$N$7:$T$89,6,FALSE)</f>
        <v>77.900000000000006</v>
      </c>
      <c r="M91" s="32">
        <f>VLOOKUP(A91,[4]Лист2!$N$7:$T$89,7,FALSE)</f>
        <v>7</v>
      </c>
      <c r="N91" s="32">
        <f>VLOOKUP(A91,[5]Лист2!$N$7:$T$89,2,FALSE)</f>
        <v>19.182629619597723</v>
      </c>
      <c r="O91" s="32">
        <f>VLOOKUP(A91,[5]Лист2!$N$7:$T$92,3,FALSE)</f>
        <v>72.849462365591393</v>
      </c>
      <c r="P91" s="32"/>
      <c r="Q91" s="32">
        <f>VLOOKUP(A91,[5]Лист2!$N$7:$T$92,5,FALSE)</f>
        <v>51.284000675789819</v>
      </c>
      <c r="R91" s="32">
        <f>VLOOKUP(A91,[5]Лист2!$N$7:$T$92,6,FALSE)</f>
        <v>9.5980177596659377</v>
      </c>
      <c r="S91" s="32">
        <f>VLOOKUP(A91,[5]Лист2!$N$7:$T$92,7,FALSE)</f>
        <v>22.34120603799504</v>
      </c>
      <c r="T91" s="32">
        <f>VLOOKUP(A91,[6]Лист2!$N$7:$T$85,2,FALSE)</f>
        <v>29</v>
      </c>
      <c r="U91" s="32">
        <f>VLOOKUP(A91,[6]Лист2!$N$7:$T$85,3,FALSE)</f>
        <v>58.9</v>
      </c>
      <c r="V91" s="32">
        <f>VLOOKUP(A91,[6]Лист2!$N$7:$T$85,4,FALSE)</f>
        <v>22.5</v>
      </c>
      <c r="W91" s="32">
        <f>VLOOKUP(A91,[6]Лист2!$N$7:$T$85,5,FALSE)</f>
        <v>21.6</v>
      </c>
      <c r="X91" s="32">
        <f>VLOOKUP(A91,[6]Лист2!$N$7:$T$85,6,FALSE)</f>
        <v>37.9</v>
      </c>
      <c r="Y91" s="32">
        <f>VLOOKUP(A91,[6]Лист2!$N$7:$T$85,7,FALSE)</f>
        <v>28.7</v>
      </c>
      <c r="Z91" s="80">
        <v>36.1</v>
      </c>
      <c r="AA91" s="80">
        <v>57.5</v>
      </c>
      <c r="AB91" s="80">
        <v>22.8</v>
      </c>
      <c r="AC91" s="80">
        <v>25.4</v>
      </c>
      <c r="AD91" s="80">
        <v>35.9</v>
      </c>
      <c r="AE91" s="80">
        <v>44.6</v>
      </c>
      <c r="AF91" s="96" t="s">
        <v>276</v>
      </c>
      <c r="AG91" s="96" t="s">
        <v>277</v>
      </c>
      <c r="AH91" s="96" t="s">
        <v>265</v>
      </c>
      <c r="AI91" s="96" t="s">
        <v>278</v>
      </c>
      <c r="AJ91" s="96" t="s">
        <v>279</v>
      </c>
      <c r="AK91" s="96" t="s">
        <v>280</v>
      </c>
      <c r="AL91" s="96">
        <v>33.141478072316836</v>
      </c>
      <c r="AM91" s="96">
        <v>18.024391418587353</v>
      </c>
      <c r="AN91" s="96">
        <v>27.02108963093146</v>
      </c>
      <c r="AO91" s="96">
        <v>21.935498913237776</v>
      </c>
      <c r="AP91" s="96">
        <v>48.344007598112661</v>
      </c>
      <c r="AQ91" s="96">
        <v>45.737726242803944</v>
      </c>
    </row>
    <row r="92" spans="1:43" customFormat="1" ht="110.25">
      <c r="A92" s="35" t="s">
        <v>151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80">
        <v>62.1</v>
      </c>
      <c r="AA92" s="80"/>
      <c r="AB92" s="80"/>
      <c r="AC92" s="80"/>
      <c r="AD92" s="80">
        <v>94.9</v>
      </c>
      <c r="AE92" s="80">
        <v>48.8</v>
      </c>
      <c r="AF92" s="96" t="s">
        <v>281</v>
      </c>
      <c r="AG92" s="96" t="s">
        <v>282</v>
      </c>
      <c r="AH92" s="96"/>
      <c r="AI92" s="96"/>
      <c r="AJ92" s="96" t="s">
        <v>261</v>
      </c>
      <c r="AK92" s="96" t="s">
        <v>283</v>
      </c>
      <c r="AL92" s="96">
        <v>53.07115531752104</v>
      </c>
      <c r="AM92" s="96"/>
      <c r="AN92" s="96"/>
      <c r="AO92" s="96"/>
      <c r="AP92" s="96">
        <v>67.10245464247599</v>
      </c>
      <c r="AQ92" s="96">
        <v>48.893919536121373</v>
      </c>
    </row>
    <row r="93" spans="1:43" customFormat="1" ht="63">
      <c r="A93" s="35" t="s">
        <v>148</v>
      </c>
      <c r="B93" s="32">
        <f>VLOOKUP(A93,[1]Лист1!$A$8:$I$2600,9,FALSE)</f>
        <v>69.099999999999994</v>
      </c>
      <c r="C93" s="32">
        <v>33.700000000000003</v>
      </c>
      <c r="D93" s="32"/>
      <c r="E93" s="32">
        <f>VLOOKUP(A93,[2]Лист2!$N$7:$T$89,5,FALSE)</f>
        <v>5.9</v>
      </c>
      <c r="F93" s="32">
        <f>VLOOKUP(A93,[2]Лист2!$N$7:$T$89,6,FALSE)</f>
        <v>73.400000000000006</v>
      </c>
      <c r="G93" s="32">
        <f>VLOOKUP(A93,[2]Лист2!$N$7:$T$89,7,FALSE)</f>
        <v>70.400000000000006</v>
      </c>
      <c r="H93" s="32">
        <f>VLOOKUP(A93,'[3]Таблица 1'!$A$8:$I$584,9,FALSE)</f>
        <v>68</v>
      </c>
      <c r="I93" s="32">
        <f>VLOOKUP(A93,[4]Лист2!$N$7:$T$89,3,FALSE)</f>
        <v>37</v>
      </c>
      <c r="J93" s="32"/>
      <c r="K93" s="32"/>
      <c r="L93" s="32">
        <f>VLOOKUP(A93,[4]Лист2!$N$7:$T$89,6,FALSE)</f>
        <v>79.2</v>
      </c>
      <c r="M93" s="32">
        <f>VLOOKUP(A93,[4]Лист2!$N$7:$T$89,7,FALSE)</f>
        <v>62.4</v>
      </c>
      <c r="N93" s="32">
        <f>VLOOKUP(A93,[5]Лист2!$N$7:$T$92,2,FALSE)</f>
        <v>60.733479907169894</v>
      </c>
      <c r="O93" s="32">
        <f>VLOOKUP(A93,[5]Лист2!$N$7:$T$92,3,FALSE)</f>
        <v>57.971530249110316</v>
      </c>
      <c r="P93" s="32"/>
      <c r="Q93" s="32"/>
      <c r="R93" s="32">
        <f>VLOOKUP(A93,[5]Лист2!$N$7:$T$92,6,FALSE)</f>
        <v>61.50223103619237</v>
      </c>
      <c r="S93" s="32">
        <f>VLOOKUP(A93,[5]Лист2!$N$7:$T$92,7,FALSE)</f>
        <v>60.397043906680182</v>
      </c>
      <c r="T93" s="32">
        <f>VLOOKUP(A93,[6]Лист2!$N$7:$T$85,2,FALSE)</f>
        <v>55.6</v>
      </c>
      <c r="U93" s="32">
        <f>VLOOKUP(A93,[6]Лист2!$N$7:$T$85,3,FALSE)</f>
        <v>54.6</v>
      </c>
      <c r="V93" s="32"/>
      <c r="W93" s="32"/>
      <c r="X93" s="32">
        <f>VLOOKUP(A93,[6]Лист2!$N$7:$T$85,6,FALSE)</f>
        <v>56.5</v>
      </c>
      <c r="Y93" s="32">
        <f>VLOOKUP(A93,[6]Лист2!$N$7:$T$85,7,FALSE)</f>
        <v>54.8</v>
      </c>
      <c r="Z93" s="80">
        <v>60.5</v>
      </c>
      <c r="AA93" s="80"/>
      <c r="AB93" s="80"/>
      <c r="AC93" s="80"/>
      <c r="AD93" s="80">
        <v>56.9</v>
      </c>
      <c r="AE93" s="80">
        <v>66.2</v>
      </c>
      <c r="AF93" s="96" t="s">
        <v>284</v>
      </c>
      <c r="AG93" s="96"/>
      <c r="AH93" s="96"/>
      <c r="AI93" s="96" t="s">
        <v>247</v>
      </c>
      <c r="AJ93" s="96" t="s">
        <v>285</v>
      </c>
      <c r="AK93" s="96" t="s">
        <v>286</v>
      </c>
      <c r="AL93" s="96">
        <v>40.191653967881841</v>
      </c>
      <c r="AM93" s="96"/>
      <c r="AN93" s="96"/>
      <c r="AO93" s="96">
        <v>65.217391304347828</v>
      </c>
      <c r="AP93" s="96">
        <v>53.325344517675255</v>
      </c>
      <c r="AQ93" s="96">
        <v>20.509655873384638</v>
      </c>
    </row>
    <row r="94" spans="1:43" customFormat="1" ht="78.75">
      <c r="A94" s="35" t="s">
        <v>152</v>
      </c>
      <c r="B94" s="32">
        <f>VLOOKUP(A94,[1]Лист1!$A$8:$I$2600,9,FALSE)</f>
        <v>69.099999999999994</v>
      </c>
      <c r="C94" s="32">
        <v>33.700000000000003</v>
      </c>
      <c r="D94" s="32"/>
      <c r="E94" s="32">
        <f>VLOOKUP(A94,[2]Лист2!$N$7:$T$89,5,FALSE)</f>
        <v>5.9</v>
      </c>
      <c r="F94" s="32">
        <f>VLOOKUP(A94,[2]Лист2!$N$7:$T$89,6,FALSE)</f>
        <v>73.400000000000006</v>
      </c>
      <c r="G94" s="32">
        <f>VLOOKUP(A94,[2]Лист2!$N$7:$T$89,7,FALSE)</f>
        <v>70.400000000000006</v>
      </c>
      <c r="H94" s="32">
        <f>VLOOKUP(A94,'[3]Таблица 1'!$A$8:$I$584,9,FALSE)</f>
        <v>68</v>
      </c>
      <c r="I94" s="32">
        <f>VLOOKUP(A94,[4]Лист2!$N$7:$T$89,3,FALSE)</f>
        <v>37</v>
      </c>
      <c r="J94" s="32"/>
      <c r="K94" s="32"/>
      <c r="L94" s="32">
        <f>VLOOKUP(A94,[4]Лист2!$N$7:$T$89,6,FALSE)</f>
        <v>79.2</v>
      </c>
      <c r="M94" s="32">
        <f>VLOOKUP(A94,[4]Лист2!$N$7:$T$89,7,FALSE)</f>
        <v>62.4</v>
      </c>
      <c r="N94" s="32">
        <f>VLOOKUP(A94,[5]Лист2!$N$7:$T$89,2,FALSE)</f>
        <v>60.733479907169894</v>
      </c>
      <c r="O94" s="32">
        <f>VLOOKUP(A94,[5]Лист2!$N$7:$T$92,3,FALSE)</f>
        <v>57.971530249110316</v>
      </c>
      <c r="P94" s="32"/>
      <c r="Q94" s="32"/>
      <c r="R94" s="32">
        <f>VLOOKUP(A94,[5]Лист2!$N$7:$T$92,6,FALSE)</f>
        <v>61.50223103619237</v>
      </c>
      <c r="S94" s="32">
        <f>VLOOKUP(A94,[5]Лист2!$N$7:$T$92,7,FALSE)</f>
        <v>60.397043906680182</v>
      </c>
      <c r="T94" s="32">
        <f>VLOOKUP(A94,[6]Лист2!$N$7:$T$85,2,FALSE)</f>
        <v>55.6</v>
      </c>
      <c r="U94" s="32">
        <f>VLOOKUP(A94,[6]Лист2!$N$7:$T$85,3,FALSE)</f>
        <v>54.6</v>
      </c>
      <c r="V94" s="32"/>
      <c r="W94" s="32"/>
      <c r="X94" s="32">
        <f>VLOOKUP(A94,[6]Лист2!$N$7:$T$85,6,FALSE)</f>
        <v>56.5</v>
      </c>
      <c r="Y94" s="32">
        <f>VLOOKUP(A94,[6]Лист2!$N$7:$T$85,7,FALSE)</f>
        <v>54.8</v>
      </c>
      <c r="Z94" s="80">
        <v>60.5</v>
      </c>
      <c r="AA94" s="80"/>
      <c r="AB94" s="80"/>
      <c r="AC94" s="80"/>
      <c r="AD94" s="80">
        <v>56.9</v>
      </c>
      <c r="AE94" s="80">
        <v>66.2</v>
      </c>
      <c r="AF94" s="96" t="s">
        <v>284</v>
      </c>
      <c r="AG94" s="96"/>
      <c r="AH94" s="96"/>
      <c r="AI94" s="96" t="s">
        <v>247</v>
      </c>
      <c r="AJ94" s="96" t="s">
        <v>285</v>
      </c>
      <c r="AK94" s="96" t="s">
        <v>286</v>
      </c>
      <c r="AL94" s="96">
        <v>40.191653967881841</v>
      </c>
      <c r="AM94" s="96"/>
      <c r="AN94" s="96"/>
      <c r="AO94" s="96">
        <v>65.217391304347828</v>
      </c>
      <c r="AP94" s="96">
        <v>53.325344517675255</v>
      </c>
      <c r="AQ94" s="96">
        <v>20.509655873384638</v>
      </c>
    </row>
    <row r="95" spans="1:43" customFormat="1">
      <c r="A95" s="35" t="s">
        <v>153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80"/>
      <c r="AA95" s="80"/>
      <c r="AB95" s="80"/>
      <c r="AC95" s="80"/>
      <c r="AD95" s="80"/>
      <c r="AE95" s="80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</row>
    <row r="96" spans="1:43" customFormat="1">
      <c r="A96" s="35" t="s">
        <v>59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80"/>
      <c r="AA96" s="80"/>
      <c r="AB96" s="80"/>
      <c r="AC96" s="80"/>
      <c r="AD96" s="80"/>
      <c r="AE96" s="80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</row>
    <row r="97" spans="1:43" customFormat="1" ht="47.25">
      <c r="A97" s="35" t="s">
        <v>154</v>
      </c>
      <c r="B97" s="32">
        <f>VLOOKUP(A97,[1]Лист1!$A$8:$I$2600,9,FALSE)</f>
        <v>51.6</v>
      </c>
      <c r="C97" s="32">
        <v>48.7</v>
      </c>
      <c r="D97" s="32"/>
      <c r="E97" s="32">
        <f>VLOOKUP(A97,[2]Лист2!$N$7:$T$89,5,FALSE)</f>
        <v>47.9</v>
      </c>
      <c r="F97" s="32">
        <f>VLOOKUP(A97,[2]Лист2!$N$7:$T$89,6,FALSE)</f>
        <v>51.5</v>
      </c>
      <c r="G97" s="32">
        <f>VLOOKUP(A97,[2]Лист2!$N$7:$T$89,7,FALSE)</f>
        <v>64.7</v>
      </c>
      <c r="H97" s="32">
        <f>VLOOKUP(A97,'[3]Таблица 1'!$A$8:$I$584,9,FALSE)</f>
        <v>63.3</v>
      </c>
      <c r="I97" s="32">
        <f>VLOOKUP(A97,[4]Лист2!$N$7:$T$89,3,FALSE)</f>
        <v>62.9</v>
      </c>
      <c r="J97" s="32"/>
      <c r="K97" s="32">
        <f>VLOOKUP(A97,[4]Лист2!$N$7:$T$89,5,FALSE)</f>
        <v>48.3</v>
      </c>
      <c r="L97" s="32">
        <f>VLOOKUP(A97,[4]Лист2!$N$7:$T$89,6,FALSE)</f>
        <v>63.6</v>
      </c>
      <c r="M97" s="32">
        <f>VLOOKUP(A97,[4]Лист2!$N$7:$T$89,7,FALSE)</f>
        <v>78.099999999999994</v>
      </c>
      <c r="N97" s="32">
        <f>VLOOKUP(A97,[5]Лист2!$N$7:$T$89,2,FALSE)</f>
        <v>57.867604524662518</v>
      </c>
      <c r="O97" s="32">
        <f>VLOOKUP(A97,[5]Лист2!$N$7:$T$92,3,FALSE)</f>
        <v>78.978036754818476</v>
      </c>
      <c r="P97" s="32"/>
      <c r="Q97" s="32">
        <f>VLOOKUP(A97,[5]Лист2!$N$7:$T$92,5,FALSE)</f>
        <v>49.476309226932671</v>
      </c>
      <c r="R97" s="32">
        <f>VLOOKUP(A97,[5]Лист2!$N$7:$T$92,6,FALSE)</f>
        <v>56.123868986366517</v>
      </c>
      <c r="S97" s="32">
        <f>VLOOKUP(A97,[5]Лист2!$N$7:$T$92,7,FALSE)</f>
        <v>84.040590405904055</v>
      </c>
      <c r="T97" s="32">
        <v>81.400000000000006</v>
      </c>
      <c r="U97" s="32">
        <f>VLOOKUP(A97,[6]Лист2!$N$7:$T$85,3,FALSE)</f>
        <v>96.1</v>
      </c>
      <c r="V97" s="32"/>
      <c r="W97" s="32">
        <f>VLOOKUP(A97,[6]Лист2!$N$7:$T$85,5,FALSE)</f>
        <v>49.8</v>
      </c>
      <c r="X97" s="32">
        <f>VLOOKUP(A97,[6]Лист2!$N$7:$T$85,6,FALSE)</f>
        <v>82.7</v>
      </c>
      <c r="Y97" s="32">
        <f>VLOOKUP(A97,[6]Лист2!$N$7:$T$85,7,FALSE)</f>
        <v>87.6</v>
      </c>
      <c r="Z97" s="80">
        <v>53.5</v>
      </c>
      <c r="AA97" s="80">
        <v>13.9</v>
      </c>
      <c r="AB97" s="80"/>
      <c r="AC97" s="80">
        <v>66.900000000000006</v>
      </c>
      <c r="AD97" s="80">
        <v>64.7</v>
      </c>
      <c r="AE97" s="80"/>
      <c r="AF97" s="96" t="s">
        <v>287</v>
      </c>
      <c r="AG97" s="96" t="s">
        <v>288</v>
      </c>
      <c r="AH97" s="96"/>
      <c r="AI97" s="96" t="s">
        <v>289</v>
      </c>
      <c r="AJ97" s="96" t="s">
        <v>290</v>
      </c>
      <c r="AK97" s="96"/>
      <c r="AL97" s="96">
        <v>28.074159177222228</v>
      </c>
      <c r="AM97" s="96">
        <v>6.9231089394078129</v>
      </c>
      <c r="AN97" s="96"/>
      <c r="AO97" s="96">
        <v>85.649938800489593</v>
      </c>
      <c r="AP97" s="96">
        <v>39.135207016284788</v>
      </c>
      <c r="AQ97" s="96"/>
    </row>
    <row r="98" spans="1:43" customFormat="1" ht="31.5">
      <c r="A98" s="35" t="s">
        <v>155</v>
      </c>
      <c r="B98" s="32">
        <f>VLOOKUP(A98,[1]Лист1!$A$8:$I$2600,9,FALSE)</f>
        <v>51.6</v>
      </c>
      <c r="C98" s="32">
        <v>48.7</v>
      </c>
      <c r="D98" s="32"/>
      <c r="E98" s="32">
        <f>VLOOKUP(A98,[2]Лист2!$N$7:$T$89,5,FALSE)</f>
        <v>47.9</v>
      </c>
      <c r="F98" s="32">
        <f>VLOOKUP(A98,[2]Лист2!$N$7:$T$89,6,FALSE)</f>
        <v>51.5</v>
      </c>
      <c r="G98" s="32">
        <f>VLOOKUP(A98,[2]Лист2!$N$7:$T$89,7,FALSE)</f>
        <v>64.7</v>
      </c>
      <c r="H98" s="32">
        <f>VLOOKUP(A98,'[3]Таблица 1'!$A$8:$I$584,9,FALSE)</f>
        <v>63.3</v>
      </c>
      <c r="I98" s="32">
        <f>VLOOKUP(A98,[4]Лист2!$N$7:$T$89,3,FALSE)</f>
        <v>62.9</v>
      </c>
      <c r="J98" s="32"/>
      <c r="K98" s="32">
        <f>VLOOKUP(A98,[4]Лист2!$N$7:$T$89,5,FALSE)</f>
        <v>48.3</v>
      </c>
      <c r="L98" s="32">
        <f>VLOOKUP(A98,[4]Лист2!$N$7:$T$89,6,FALSE)</f>
        <v>63.6</v>
      </c>
      <c r="M98" s="32">
        <f>VLOOKUP(A98,[4]Лист2!$N$7:$T$89,7,FALSE)</f>
        <v>78.099999999999994</v>
      </c>
      <c r="N98" s="32">
        <f>VLOOKUP(A98,[5]Лист2!$N$7:$T$89,2,FALSE)</f>
        <v>57.867604524662518</v>
      </c>
      <c r="O98" s="32">
        <f>VLOOKUP(A98,[5]Лист2!$N$7:$T$92,3,FALSE)</f>
        <v>78.978036754818476</v>
      </c>
      <c r="P98" s="32"/>
      <c r="Q98" s="32">
        <f>VLOOKUP(A98,[5]Лист2!$N$7:$T$92,5,FALSE)</f>
        <v>49.476309226932671</v>
      </c>
      <c r="R98" s="32">
        <f>VLOOKUP(A98,[5]Лист2!$N$7:$T$92,6,FALSE)</f>
        <v>56.123868986366517</v>
      </c>
      <c r="S98" s="32">
        <f>VLOOKUP(A98,[5]Лист2!$N$7:$T$92,7,FALSE)</f>
        <v>84.040590405904055</v>
      </c>
      <c r="T98" s="32">
        <v>81.400000000000006</v>
      </c>
      <c r="U98" s="32">
        <f>VLOOKUP(A98,[6]Лист2!$N$7:$T$85,3,FALSE)</f>
        <v>96.1</v>
      </c>
      <c r="V98" s="32"/>
      <c r="W98" s="32">
        <f>VLOOKUP(A98,[6]Лист2!$N$7:$T$85,5,FALSE)</f>
        <v>49.8</v>
      </c>
      <c r="X98" s="32">
        <f>VLOOKUP(A98,[6]Лист2!$N$7:$T$85,6,FALSE)</f>
        <v>82.7</v>
      </c>
      <c r="Y98" s="32">
        <f>VLOOKUP(A98,[6]Лист2!$N$7:$T$85,7,FALSE)</f>
        <v>87.6</v>
      </c>
      <c r="Z98" s="80">
        <v>53.5</v>
      </c>
      <c r="AA98" s="80">
        <v>13.9</v>
      </c>
      <c r="AB98" s="80"/>
      <c r="AC98" s="80">
        <v>66.900000000000006</v>
      </c>
      <c r="AD98" s="80">
        <v>64.7</v>
      </c>
      <c r="AE98" s="80"/>
      <c r="AF98" s="96" t="s">
        <v>287</v>
      </c>
      <c r="AG98" s="96" t="s">
        <v>288</v>
      </c>
      <c r="AH98" s="96"/>
      <c r="AI98" s="96" t="s">
        <v>289</v>
      </c>
      <c r="AJ98" s="96" t="s">
        <v>290</v>
      </c>
      <c r="AK98" s="96"/>
      <c r="AL98" s="96">
        <v>28.074159177222228</v>
      </c>
      <c r="AM98" s="96">
        <v>6.9231089394078129</v>
      </c>
      <c r="AN98" s="96"/>
      <c r="AO98" s="96">
        <v>85.649938800489593</v>
      </c>
      <c r="AP98" s="96">
        <v>39.135207016284788</v>
      </c>
      <c r="AQ98" s="96"/>
    </row>
    <row r="99" spans="1:43" customFormat="1" ht="31.5">
      <c r="A99" s="35" t="s">
        <v>156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80"/>
      <c r="AA99" s="80"/>
      <c r="AB99" s="80"/>
      <c r="AC99" s="80"/>
      <c r="AD99" s="80"/>
      <c r="AE99" s="80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</row>
    <row r="100" spans="1:43" customFormat="1" ht="31.5">
      <c r="A100" s="35" t="s">
        <v>157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80"/>
      <c r="AA100" s="80"/>
      <c r="AB100" s="80"/>
      <c r="AC100" s="80"/>
      <c r="AD100" s="80"/>
      <c r="AE100" s="80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</row>
    <row r="101" spans="1:43" customFormat="1" ht="63">
      <c r="A101" s="35" t="s">
        <v>158</v>
      </c>
      <c r="B101" s="32">
        <f>VLOOKUP(A101,[1]Лист1!$A$8:$I$2600,9,FALSE)</f>
        <v>10.7</v>
      </c>
      <c r="C101" s="32">
        <v>4.9000000000000004</v>
      </c>
      <c r="D101" s="32">
        <f>VLOOKUP(A101,[2]Лист2!$N$7:$T$89,4,FALSE)</f>
        <v>18.2</v>
      </c>
      <c r="E101" s="32">
        <f>VLOOKUP(A101,[2]Лист2!$N$7:$T$89,5,FALSE)</f>
        <v>65.8</v>
      </c>
      <c r="F101" s="32">
        <f>VLOOKUP(A101,[2]Лист2!$N$7:$T$89,6,FALSE)</f>
        <v>49.9</v>
      </c>
      <c r="G101" s="32">
        <f>VLOOKUP(A101,[2]Лист2!$N$7:$T$89,7,FALSE)</f>
        <v>100</v>
      </c>
      <c r="H101" s="32">
        <f>VLOOKUP(A101,'[3]Таблица 1'!$A$8:$I$584,9,FALSE)</f>
        <v>13.1</v>
      </c>
      <c r="I101" s="32">
        <f>VLOOKUP(A101,[4]Лист2!$N$7:$T$89,3,FALSE)</f>
        <v>5.9</v>
      </c>
      <c r="J101" s="32">
        <f>VLOOKUP(A101,[4]Лист2!$N$7:$T$89,4,FALSE)</f>
        <v>19.600000000000001</v>
      </c>
      <c r="K101" s="32">
        <f>VLOOKUP(A101,[4]Лист2!$N$7:$T$89,5,FALSE)</f>
        <v>71.599999999999994</v>
      </c>
      <c r="L101" s="32">
        <f>VLOOKUP(A101,[4]Лист2!$N$7:$T$89,6,FALSE)</f>
        <v>63.7</v>
      </c>
      <c r="M101" s="32">
        <f>VLOOKUP(A101,[4]Лист2!$N$7:$T$89,7,FALSE)</f>
        <v>100</v>
      </c>
      <c r="N101" s="32">
        <f>VLOOKUP(A101,[5]Лист2!$N$7:$T$89,2,FALSE)</f>
        <v>14.57664814770469</v>
      </c>
      <c r="O101" s="32">
        <f>VLOOKUP(A101,[5]Лист2!$N$7:$T$92,3,FALSE)</f>
        <v>6.4734855864134175</v>
      </c>
      <c r="P101" s="32">
        <f>VLOOKUP(A101,[5]Лист2!$N$7:$T$92,4,FALSE)</f>
        <v>19.576307212696612</v>
      </c>
      <c r="Q101" s="32">
        <f>VLOOKUP(A101,[5]Лист2!$N$7:$T$92,5,FALSE)</f>
        <v>78.120437956204384</v>
      </c>
      <c r="R101" s="32">
        <f>VLOOKUP(A101,[5]Лист2!$N$7:$T$92,6,FALSE)</f>
        <v>66.3633425325079</v>
      </c>
      <c r="S101" s="32">
        <f>VLOOKUP(A101,[5]Лист2!$N$7:$T$92,7,FALSE)</f>
        <v>100</v>
      </c>
      <c r="T101" s="32">
        <f>VLOOKUP(A101,[6]Лист2!$N$7:$T$85,2,FALSE)</f>
        <v>21.4</v>
      </c>
      <c r="U101" s="32">
        <f>VLOOKUP(A101,[6]Лист2!$N$7:$T$85,3,FALSE)</f>
        <v>10.8</v>
      </c>
      <c r="V101" s="32">
        <f>VLOOKUP(A101,[6]Лист2!$N$7:$T$85,4,FALSE)</f>
        <v>23.6</v>
      </c>
      <c r="W101" s="32">
        <f>VLOOKUP(A101,[6]Лист2!$N$7:$T$85,5,FALSE)</f>
        <v>100</v>
      </c>
      <c r="X101" s="32">
        <f>VLOOKUP(A101,[6]Лист2!$N$7:$T$85,6,FALSE)</f>
        <v>98.2</v>
      </c>
      <c r="Y101" s="32">
        <f>VLOOKUP(A101,[6]Лист2!$N$7:$T$85,7,FALSE)</f>
        <v>100</v>
      </c>
      <c r="Z101" s="80">
        <v>16.600000000000001</v>
      </c>
      <c r="AA101" s="80">
        <v>7.9</v>
      </c>
      <c r="AB101" s="80">
        <v>24.9</v>
      </c>
      <c r="AC101" s="80"/>
      <c r="AD101" s="80">
        <v>99</v>
      </c>
      <c r="AE101" s="80">
        <v>100</v>
      </c>
      <c r="AF101" s="96" t="s">
        <v>291</v>
      </c>
      <c r="AG101" s="96" t="s">
        <v>291</v>
      </c>
      <c r="AH101" s="96" t="s">
        <v>292</v>
      </c>
      <c r="AI101" s="96"/>
      <c r="AJ101" s="96" t="s">
        <v>293</v>
      </c>
      <c r="AK101" s="96"/>
      <c r="AL101" s="96">
        <v>10.838234658885856</v>
      </c>
      <c r="AM101" s="96">
        <v>10.839666471800868</v>
      </c>
      <c r="AN101" s="96"/>
      <c r="AO101" s="96"/>
      <c r="AP101" s="96">
        <v>10.450586898901932</v>
      </c>
      <c r="AQ101" s="96"/>
    </row>
    <row r="102" spans="1:43" customFormat="1" ht="47.25">
      <c r="A102" s="35" t="s">
        <v>159</v>
      </c>
      <c r="B102" s="32">
        <f>VLOOKUP(A102,[1]Лист1!$A$8:$I$2600,9,FALSE)</f>
        <v>10.5</v>
      </c>
      <c r="C102" s="32">
        <v>4.9000000000000004</v>
      </c>
      <c r="D102" s="32">
        <f>VLOOKUP(A102,[2]Лист2!$N$7:$T$89,4,FALSE)</f>
        <v>18.2</v>
      </c>
      <c r="E102" s="32">
        <f>VLOOKUP(A102,[2]Лист2!$N$7:$T$89,5,FALSE)</f>
        <v>100</v>
      </c>
      <c r="F102" s="32">
        <f>VLOOKUP(A102,[2]Лист2!$N$7:$T$89,6,FALSE)</f>
        <v>50</v>
      </c>
      <c r="G102" s="32">
        <f>VLOOKUP(A102,[2]Лист2!$N$7:$T$89,7,FALSE)</f>
        <v>100</v>
      </c>
      <c r="H102" s="32">
        <f>VLOOKUP(A102,'[3]Таблица 1'!$A$8:$I$584,9,FALSE)</f>
        <v>12.9</v>
      </c>
      <c r="I102" s="32">
        <f>VLOOKUP(A102,[4]Лист2!$N$7:$T$89,3,FALSE)</f>
        <v>5.9</v>
      </c>
      <c r="J102" s="32">
        <f>VLOOKUP(A102,[4]Лист2!$N$7:$T$89,4,FALSE)</f>
        <v>19.600000000000001</v>
      </c>
      <c r="K102" s="32">
        <f>VLOOKUP(A102,[4]Лист2!$N$7:$T$89,5,FALSE)</f>
        <v>100</v>
      </c>
      <c r="L102" s="32">
        <f>VLOOKUP(A102,[4]Лист2!$N$7:$T$89,6,FALSE)</f>
        <v>63.7</v>
      </c>
      <c r="M102" s="32">
        <f>VLOOKUP(A102,[4]Лист2!$N$7:$T$89,7,FALSE)</f>
        <v>100</v>
      </c>
      <c r="N102" s="32">
        <f>VLOOKUP(A102,[5]Лист2!$N$7:$T$89,2,FALSE)</f>
        <v>14.3556069586718</v>
      </c>
      <c r="O102" s="32">
        <f>VLOOKUP(A102,[5]Лист2!$N$7:$T$92,3,FALSE)</f>
        <v>6.4734855864134175</v>
      </c>
      <c r="P102" s="32">
        <f>VLOOKUP(A102,[5]Лист2!$N$7:$T$92,4,FALSE)</f>
        <v>19.576307212696612</v>
      </c>
      <c r="Q102" s="32">
        <f>VLOOKUP(A102,[5]Лист2!$N$7:$T$92,5,FALSE)</f>
        <v>100</v>
      </c>
      <c r="R102" s="32">
        <f>VLOOKUP(A102,[5]Лист2!$N$7:$T$92,6,FALSE)</f>
        <v>66.430021547160877</v>
      </c>
      <c r="S102" s="32">
        <f>VLOOKUP(A102,[5]Лист2!$N$7:$T$92,7,FALSE)</f>
        <v>100</v>
      </c>
      <c r="T102" s="32">
        <f>VLOOKUP(A102,[6]Лист2!$N$7:$T$85,2,FALSE)</f>
        <v>21.4</v>
      </c>
      <c r="U102" s="32">
        <f>VLOOKUP(A102,[6]Лист2!$N$7:$T$85,3,FALSE)</f>
        <v>10.8</v>
      </c>
      <c r="V102" s="32">
        <f>VLOOKUP(A102,[6]Лист2!$N$7:$T$85,4,FALSE)</f>
        <v>23.6</v>
      </c>
      <c r="W102" s="32">
        <f>VLOOKUP(A102,[6]Лист2!$N$7:$T$85,5,FALSE)</f>
        <v>100</v>
      </c>
      <c r="X102" s="32">
        <f>VLOOKUP(A102,[6]Лист2!$N$7:$T$85,6,FALSE)</f>
        <v>98.3</v>
      </c>
      <c r="Y102" s="32">
        <f>VLOOKUP(A102,[6]Лист2!$N$7:$T$85,7,FALSE)</f>
        <v>100</v>
      </c>
      <c r="Z102" s="80">
        <v>16.600000000000001</v>
      </c>
      <c r="AA102" s="80">
        <v>7.9</v>
      </c>
      <c r="AB102" s="80">
        <v>24.9</v>
      </c>
      <c r="AC102" s="80"/>
      <c r="AD102" s="80">
        <v>99</v>
      </c>
      <c r="AE102" s="80">
        <v>100</v>
      </c>
      <c r="AF102" s="96" t="s">
        <v>291</v>
      </c>
      <c r="AG102" s="96" t="s">
        <v>291</v>
      </c>
      <c r="AH102" s="96" t="s">
        <v>292</v>
      </c>
      <c r="AI102" s="96"/>
      <c r="AJ102" s="96" t="s">
        <v>293</v>
      </c>
      <c r="AK102" s="96"/>
      <c r="AL102" s="96">
        <v>10.838234658885856</v>
      </c>
      <c r="AM102" s="96">
        <v>10.838234658885856</v>
      </c>
      <c r="AN102" s="96"/>
      <c r="AO102" s="96"/>
      <c r="AP102" s="96">
        <v>10.450586898901932</v>
      </c>
      <c r="AQ102" s="96"/>
    </row>
    <row r="103" spans="1:43" customFormat="1" ht="47.25">
      <c r="A103" s="35" t="s">
        <v>160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80"/>
      <c r="AA103" s="80"/>
      <c r="AB103" s="80"/>
      <c r="AC103" s="80"/>
      <c r="AD103" s="80"/>
      <c r="AE103" s="80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</row>
    <row r="104" spans="1:43" customFormat="1" ht="78.75">
      <c r="A104" s="35" t="s">
        <v>161</v>
      </c>
      <c r="B104" s="32">
        <f>VLOOKUP(A104,[1]Лист1!$A$8:$I$2600,9,FALSE)</f>
        <v>30.2</v>
      </c>
      <c r="C104" s="32"/>
      <c r="D104" s="32"/>
      <c r="E104" s="32"/>
      <c r="F104" s="32">
        <f>VLOOKUP(A104,[2]Лист2!$N$7:$T$89,6,FALSE)</f>
        <v>30.2</v>
      </c>
      <c r="G104" s="32"/>
      <c r="H104" s="32"/>
      <c r="I104" s="32"/>
      <c r="J104" s="32"/>
      <c r="K104" s="32"/>
      <c r="L104" s="32"/>
      <c r="M104" s="32"/>
      <c r="N104" s="32">
        <f>VLOOKUP(A104,[5]Лист2!$N$7:$T$89,2,FALSE)</f>
        <v>12.698412698412698</v>
      </c>
      <c r="O104" s="32"/>
      <c r="P104" s="32"/>
      <c r="Q104" s="32"/>
      <c r="R104" s="32">
        <f>VLOOKUP(A104,[5]Лист2!$N$7:$T$92,6,FALSE)</f>
        <v>12.698412698412698</v>
      </c>
      <c r="S104" s="32"/>
      <c r="T104" s="32"/>
      <c r="U104" s="32"/>
      <c r="V104" s="32"/>
      <c r="W104" s="32"/>
      <c r="X104" s="32"/>
      <c r="Y104" s="32"/>
      <c r="Z104" s="80"/>
      <c r="AA104" s="80"/>
      <c r="AB104" s="80"/>
      <c r="AC104" s="80"/>
      <c r="AD104" s="80"/>
      <c r="AE104" s="80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</row>
    <row r="105" spans="1:43" customFormat="1" ht="31.5">
      <c r="A105" s="35" t="s">
        <v>162</v>
      </c>
      <c r="B105" s="32">
        <f>VLOOKUP(A105,[1]Лист1!$A$8:$I$2600,9,FALSE)</f>
        <v>42</v>
      </c>
      <c r="C105" s="32"/>
      <c r="D105" s="32"/>
      <c r="E105" s="32">
        <f>VLOOKUP(A105,[2]Лист2!$N$7:$T$89,5,FALSE)</f>
        <v>41.2</v>
      </c>
      <c r="F105" s="32">
        <f>VLOOKUP(A105,[2]Лист2!$N$7:$T$89,6,FALSE)</f>
        <v>100</v>
      </c>
      <c r="G105" s="32"/>
      <c r="H105" s="32">
        <f>VLOOKUP(A105,'[3]Таблица 1'!$A$8:$I$584,9,FALSE)</f>
        <v>51.9</v>
      </c>
      <c r="I105" s="32"/>
      <c r="J105" s="32"/>
      <c r="K105" s="32">
        <f>VLOOKUP(A105,[4]Лист2!$N$7:$T$89,5,FALSE)</f>
        <v>51.2</v>
      </c>
      <c r="L105" s="32">
        <f>VLOOKUP(A105,[4]Лист2!$N$7:$T$89,6,FALSE)</f>
        <v>100</v>
      </c>
      <c r="M105" s="32"/>
      <c r="N105" s="32">
        <f>VLOOKUP(A105,[5]Лист2!$N$7:$T$89,2,FALSE)</f>
        <v>60.772613065326631</v>
      </c>
      <c r="O105" s="32"/>
      <c r="P105" s="32"/>
      <c r="Q105" s="32">
        <f>VLOOKUP(A105,[5]Лист2!$N$7:$T$92,5,FALSE)</f>
        <v>61.247575953458302</v>
      </c>
      <c r="R105" s="32">
        <f>VLOOKUP(A105,[5]Лист2!$N$7:$T$92,6,FALSE)</f>
        <v>44.444444444444443</v>
      </c>
      <c r="S105" s="32"/>
      <c r="T105" s="32">
        <f>VLOOKUP(A105,[6]Лист2!$N$7:$T$85,2,FALSE)</f>
        <v>77.7</v>
      </c>
      <c r="U105" s="32">
        <f>VLOOKUP(A105,[6]Лист2!$N$7:$T$85,3,FALSE)</f>
        <v>100</v>
      </c>
      <c r="V105" s="32"/>
      <c r="W105" s="32"/>
      <c r="X105" s="32">
        <f>VLOOKUP(A105,[6]Лист2!$N$7:$T$85,6,FALSE)</f>
        <v>63.3</v>
      </c>
      <c r="Y105" s="32"/>
      <c r="Z105" s="80">
        <v>81.099999999999994</v>
      </c>
      <c r="AA105" s="80"/>
      <c r="AB105" s="80"/>
      <c r="AC105" s="80"/>
      <c r="AD105" s="80">
        <v>81.099999999999994</v>
      </c>
      <c r="AE105" s="80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</row>
    <row r="106" spans="1:43" customFormat="1" ht="31.5">
      <c r="A106" s="35" t="s">
        <v>163</v>
      </c>
      <c r="B106" s="32">
        <f>VLOOKUP(A106,[1]Лист1!$A$8:$I$2600,9,FALSE)</f>
        <v>47.4</v>
      </c>
      <c r="C106" s="32">
        <v>37.6</v>
      </c>
      <c r="D106" s="32"/>
      <c r="E106" s="32">
        <f>VLOOKUP(A106,[2]Лист2!$N$7:$T$89,5,FALSE)</f>
        <v>28.9</v>
      </c>
      <c r="F106" s="32">
        <f>VLOOKUP(A106,[2]Лист2!$N$7:$T$89,6,FALSE)</f>
        <v>41</v>
      </c>
      <c r="G106" s="32">
        <f>VLOOKUP(A106,[2]Лист2!$N$7:$T$89,7,FALSE)</f>
        <v>71.8</v>
      </c>
      <c r="H106" s="32">
        <f>VLOOKUP(A106,'[3]Таблица 1'!$A$8:$I$584,9,FALSE)</f>
        <v>51.2</v>
      </c>
      <c r="I106" s="32">
        <f>VLOOKUP(A106,[4]Лист2!$N$7:$T$89,3,FALSE)</f>
        <v>39.299999999999997</v>
      </c>
      <c r="J106" s="32"/>
      <c r="K106" s="32">
        <f>VLOOKUP(A106,[4]Лист2!$N$7:$T$89,5,FALSE)</f>
        <v>31.6</v>
      </c>
      <c r="L106" s="32">
        <f>VLOOKUP(A106,[4]Лист2!$N$7:$T$89,6,FALSE)</f>
        <v>61.1</v>
      </c>
      <c r="M106" s="32">
        <f>VLOOKUP(A106,[4]Лист2!$N$7:$T$89,7,FALSE)</f>
        <v>78.7</v>
      </c>
      <c r="N106" s="32">
        <f>VLOOKUP(A106,[5]Лист2!$N$7:$T$89,2,FALSE)</f>
        <v>51.351763531499564</v>
      </c>
      <c r="O106" s="32">
        <f>VLOOKUP(A106,[5]Лист2!$N$7:$T$92,3,FALSE)</f>
        <v>41.164241164241169</v>
      </c>
      <c r="P106" s="32"/>
      <c r="Q106" s="32">
        <f>VLOOKUP(A106,[5]Лист2!$N$7:$T$92,5,FALSE)</f>
        <v>23.200200325528979</v>
      </c>
      <c r="R106" s="32">
        <f>VLOOKUP(A106,[5]Лист2!$N$7:$T$92,6,FALSE)</f>
        <v>66.556241529890087</v>
      </c>
      <c r="S106" s="32">
        <f>VLOOKUP(A106,[5]Лист2!$N$7:$T$92,7,FALSE)</f>
        <v>86.715788349618236</v>
      </c>
      <c r="T106" s="32">
        <f>VLOOKUP(A106,[6]Лист2!$N$7:$T$85,2,FALSE)</f>
        <v>53.3</v>
      </c>
      <c r="U106" s="32">
        <f>VLOOKUP(A106,[6]Лист2!$N$7:$T$85,3,FALSE)</f>
        <v>42.1</v>
      </c>
      <c r="V106" s="32"/>
      <c r="W106" s="32">
        <f>VLOOKUP(A106,[6]Лист2!$N$7:$T$85,5,FALSE)</f>
        <v>33.700000000000003</v>
      </c>
      <c r="X106" s="32">
        <f>VLOOKUP(A106,[6]Лист2!$N$7:$T$85,6,FALSE)</f>
        <v>64</v>
      </c>
      <c r="Y106" s="32">
        <f>VLOOKUP(A106,[6]Лист2!$N$7:$T$85,7,FALSE)</f>
        <v>77.900000000000006</v>
      </c>
      <c r="Z106" s="80">
        <v>43.8</v>
      </c>
      <c r="AA106" s="80">
        <v>38.6</v>
      </c>
      <c r="AB106" s="80"/>
      <c r="AC106" s="80">
        <v>23.6</v>
      </c>
      <c r="AD106" s="80">
        <v>63.6</v>
      </c>
      <c r="AE106" s="80">
        <v>51.2</v>
      </c>
      <c r="AF106" s="96" t="s">
        <v>294</v>
      </c>
      <c r="AG106" s="96" t="s">
        <v>218</v>
      </c>
      <c r="AH106" s="96"/>
      <c r="AI106" s="96" t="s">
        <v>295</v>
      </c>
      <c r="AJ106" s="96" t="s">
        <v>296</v>
      </c>
      <c r="AK106" s="96" t="s">
        <v>297</v>
      </c>
      <c r="AL106" s="96">
        <v>41.461710906787097</v>
      </c>
      <c r="AM106" s="96">
        <v>30.896932011497626</v>
      </c>
      <c r="AN106" s="96"/>
      <c r="AO106" s="96">
        <v>31.606588684650273</v>
      </c>
      <c r="AP106" s="96">
        <v>71.328671328671334</v>
      </c>
      <c r="AQ106" s="96"/>
    </row>
    <row r="107" spans="1:43" customFormat="1" ht="31.5">
      <c r="A107" s="35" t="s">
        <v>164</v>
      </c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80"/>
      <c r="AA107" s="80"/>
      <c r="AB107" s="80"/>
      <c r="AC107" s="80"/>
      <c r="AD107" s="80"/>
      <c r="AE107" s="80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</row>
    <row r="108" spans="1:43" customFormat="1" ht="63">
      <c r="A108" s="35" t="s">
        <v>165</v>
      </c>
      <c r="B108" s="32">
        <f>VLOOKUP(A108,[1]Лист1!$A$8:$I$2600,9,FALSE)</f>
        <v>41.9</v>
      </c>
      <c r="C108" s="32">
        <v>34.200000000000003</v>
      </c>
      <c r="D108" s="32"/>
      <c r="E108" s="32">
        <f>VLOOKUP(A108,[2]Лист2!$N$7:$T$89,5,FALSE)</f>
        <v>100</v>
      </c>
      <c r="F108" s="32">
        <f>VLOOKUP(A108,[2]Лист2!$N$7:$T$89,6,FALSE)</f>
        <v>100</v>
      </c>
      <c r="G108" s="32"/>
      <c r="H108" s="32">
        <f>VLOOKUP(A108,'[3]Таблица 1'!$A$8:$I$584,9,FALSE)</f>
        <v>36.1</v>
      </c>
      <c r="I108" s="32">
        <f>VLOOKUP(A108,[4]Лист2!$N$7:$T$89,3,FALSE)</f>
        <v>35.200000000000003</v>
      </c>
      <c r="J108" s="32"/>
      <c r="K108" s="32">
        <f>VLOOKUP(A108,[4]Лист2!$N$7:$T$89,5,FALSE)</f>
        <v>100</v>
      </c>
      <c r="L108" s="32">
        <f>VLOOKUP(A108,[4]Лист2!$N$7:$T$89,6,FALSE)</f>
        <v>100</v>
      </c>
      <c r="M108" s="32"/>
      <c r="N108" s="32">
        <f>VLOOKUP(A108,[5]Лист2!$N$7:$T$89,2,FALSE)</f>
        <v>37.027491408934708</v>
      </c>
      <c r="O108" s="32">
        <f>VLOOKUP(A108,[5]Лист2!$N$7:$T$92,3,FALSE)</f>
        <v>36.149825783972126</v>
      </c>
      <c r="P108" s="32"/>
      <c r="Q108" s="32">
        <f>VLOOKUP(A108,[5]Лист2!$N$7:$T$92,5,FALSE)</f>
        <v>100</v>
      </c>
      <c r="R108" s="32">
        <f>VLOOKUP(A108,[5]Лист2!$N$7:$T$92,6,FALSE)</f>
        <v>100</v>
      </c>
      <c r="S108" s="32"/>
      <c r="T108" s="32"/>
      <c r="U108" s="32"/>
      <c r="V108" s="32"/>
      <c r="W108" s="32"/>
      <c r="X108" s="32"/>
      <c r="Y108" s="32"/>
      <c r="Z108" s="80"/>
      <c r="AA108" s="80"/>
      <c r="AB108" s="80"/>
      <c r="AC108" s="80"/>
      <c r="AD108" s="80"/>
      <c r="AE108" s="80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</row>
    <row r="109" spans="1:43" customFormat="1" ht="31.5">
      <c r="A109" s="35" t="s">
        <v>166</v>
      </c>
      <c r="B109" s="32">
        <f>VLOOKUP(A109,[1]Лист1!$A$8:$I$2600,9,FALSE)</f>
        <v>47.5</v>
      </c>
      <c r="C109" s="32">
        <v>37.700000000000003</v>
      </c>
      <c r="D109" s="32"/>
      <c r="E109" s="32">
        <f>VLOOKUP(A109,[2]Лист2!$N$7:$T$89,5,FALSE)</f>
        <v>28.9</v>
      </c>
      <c r="F109" s="32">
        <f>VLOOKUP(A109,[2]Лист2!$N$7:$T$89,6,FALSE)</f>
        <v>38.799999999999997</v>
      </c>
      <c r="G109" s="32">
        <f>VLOOKUP(A109,[2]Лист2!$N$7:$T$89,7,FALSE)</f>
        <v>71.8</v>
      </c>
      <c r="H109" s="32">
        <f>VLOOKUP(A109,'[3]Таблица 1'!$A$8:$I$584,9,FALSE)</f>
        <v>51.5</v>
      </c>
      <c r="I109" s="32">
        <f>VLOOKUP(A109,[4]Лист2!$N$7:$T$89,3,FALSE)</f>
        <v>39.4</v>
      </c>
      <c r="J109" s="32"/>
      <c r="K109" s="32">
        <f>VLOOKUP(A109,[4]Лист2!$N$7:$T$89,5,FALSE)</f>
        <v>31.5</v>
      </c>
      <c r="L109" s="32">
        <f>VLOOKUP(A109,[4]Лист2!$N$7:$T$89,6,FALSE)</f>
        <v>61.1</v>
      </c>
      <c r="M109" s="32">
        <f>VLOOKUP(A109,[4]Лист2!$N$7:$T$89,7,FALSE)</f>
        <v>78.7</v>
      </c>
      <c r="N109" s="32">
        <f>VLOOKUP(A109,[5]Лист2!$N$7:$T$89,2,FALSE)</f>
        <v>51.586720027055975</v>
      </c>
      <c r="O109" s="32">
        <f>VLOOKUP(A109,[5]Лист2!$N$7:$T$92,3,FALSE)</f>
        <v>41.358482926170872</v>
      </c>
      <c r="P109" s="32"/>
      <c r="Q109" s="32">
        <f>VLOOKUP(A109,[5]Лист2!$N$7:$T$92,5,FALSE)</f>
        <v>23.176153797983591</v>
      </c>
      <c r="R109" s="32">
        <f>VLOOKUP(A109,[5]Лист2!$N$7:$T$92,6,FALSE)</f>
        <v>66.50075414781297</v>
      </c>
      <c r="S109" s="32">
        <f>VLOOKUP(A109,[5]Лист2!$N$7:$T$92,7,FALSE)</f>
        <v>86.715788349618236</v>
      </c>
      <c r="T109" s="32">
        <f>VLOOKUP(A109,[6]Лист2!$N$7:$T$85,2,FALSE)</f>
        <v>53.3</v>
      </c>
      <c r="U109" s="32">
        <f>VLOOKUP(A109,[6]Лист2!$N$7:$T$85,3,FALSE)</f>
        <v>42.1</v>
      </c>
      <c r="V109" s="32"/>
      <c r="W109" s="32">
        <f>VLOOKUP(A109,[6]Лист2!$N$7:$T$85,5,FALSE)</f>
        <v>33.700000000000003</v>
      </c>
      <c r="X109" s="32">
        <f>VLOOKUP(A109,[6]Лист2!$N$7:$T$85,6,FALSE)</f>
        <v>64</v>
      </c>
      <c r="Y109" s="32">
        <f>VLOOKUP(A109,[6]Лист2!$N$7:$T$85,7,FALSE)</f>
        <v>77.900000000000006</v>
      </c>
      <c r="Z109" s="80">
        <v>43.8</v>
      </c>
      <c r="AA109" s="80">
        <v>38.6</v>
      </c>
      <c r="AB109" s="80"/>
      <c r="AC109" s="80">
        <v>23.6</v>
      </c>
      <c r="AD109" s="80">
        <v>63.6</v>
      </c>
      <c r="AE109" s="80">
        <v>51.2</v>
      </c>
      <c r="AF109" s="96" t="s">
        <v>294</v>
      </c>
      <c r="AG109" s="96" t="s">
        <v>218</v>
      </c>
      <c r="AH109" s="96"/>
      <c r="AI109" s="96" t="s">
        <v>295</v>
      </c>
      <c r="AJ109" s="96" t="s">
        <v>296</v>
      </c>
      <c r="AK109" s="96" t="s">
        <v>297</v>
      </c>
      <c r="AL109" s="96">
        <v>41.461710906787097</v>
      </c>
      <c r="AM109" s="96">
        <v>30.896932011497626</v>
      </c>
      <c r="AN109" s="96"/>
      <c r="AO109" s="96">
        <v>31.606588684650273</v>
      </c>
      <c r="AP109" s="96">
        <v>71.328671328671334</v>
      </c>
      <c r="AQ109" s="96"/>
    </row>
    <row r="110" spans="1:43" customFormat="1" ht="15"/>
    <row r="111" spans="1:43">
      <c r="A111" s="22" t="s">
        <v>5</v>
      </c>
      <c r="B111" s="23"/>
      <c r="C111" s="23"/>
      <c r="D111" s="23"/>
      <c r="E111" s="23"/>
      <c r="F111" s="24"/>
      <c r="Z111"/>
    </row>
  </sheetData>
  <mergeCells count="10">
    <mergeCell ref="A1:B1"/>
    <mergeCell ref="A2:M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A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CA20"/>
    </sheetView>
  </sheetViews>
  <sheetFormatPr defaultColWidth="9.140625" defaultRowHeight="15.75"/>
  <cols>
    <col min="1" max="1" width="42" style="2" customWidth="1"/>
    <col min="2" max="79" width="11.7109375" style="2" customWidth="1"/>
    <col min="80" max="16384" width="9.140625" style="2"/>
  </cols>
  <sheetData>
    <row r="1" spans="1:79" ht="33" customHeight="1">
      <c r="A1" s="107" t="s">
        <v>2</v>
      </c>
      <c r="B1" s="107"/>
    </row>
    <row r="2" spans="1:79" s="8" customFormat="1" ht="47.25" customHeight="1">
      <c r="A2" s="104" t="s">
        <v>34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79" s="18" customFormat="1">
      <c r="A3" s="105"/>
      <c r="B3" s="103">
        <v>2004</v>
      </c>
      <c r="C3" s="103"/>
      <c r="D3" s="103"/>
      <c r="E3" s="103"/>
      <c r="F3" s="103"/>
      <c r="G3" s="103"/>
      <c r="H3" s="103">
        <v>2005</v>
      </c>
      <c r="I3" s="103"/>
      <c r="J3" s="103"/>
      <c r="K3" s="103"/>
      <c r="L3" s="103"/>
      <c r="M3" s="103"/>
      <c r="N3" s="103">
        <v>2006</v>
      </c>
      <c r="O3" s="103"/>
      <c r="P3" s="103"/>
      <c r="Q3" s="103"/>
      <c r="R3" s="103"/>
      <c r="S3" s="103"/>
      <c r="T3" s="103">
        <v>2007</v>
      </c>
      <c r="U3" s="103"/>
      <c r="V3" s="103"/>
      <c r="W3" s="103"/>
      <c r="X3" s="103"/>
      <c r="Y3" s="103"/>
      <c r="Z3" s="103">
        <v>2008</v>
      </c>
      <c r="AA3" s="103"/>
      <c r="AB3" s="103"/>
      <c r="AC3" s="103"/>
      <c r="AD3" s="103"/>
      <c r="AE3" s="103"/>
      <c r="AF3" s="103">
        <v>2009</v>
      </c>
      <c r="AG3" s="103"/>
      <c r="AH3" s="103"/>
      <c r="AI3" s="103"/>
      <c r="AJ3" s="103"/>
      <c r="AK3" s="103"/>
      <c r="AL3" s="103">
        <v>2010</v>
      </c>
      <c r="AM3" s="103"/>
      <c r="AN3" s="103"/>
      <c r="AO3" s="103"/>
      <c r="AP3" s="103"/>
      <c r="AQ3" s="103"/>
      <c r="AR3" s="103">
        <v>2011</v>
      </c>
      <c r="AS3" s="103"/>
      <c r="AT3" s="103"/>
      <c r="AU3" s="103"/>
      <c r="AV3" s="103"/>
      <c r="AW3" s="103"/>
      <c r="AX3" s="103">
        <v>2012</v>
      </c>
      <c r="AY3" s="103"/>
      <c r="AZ3" s="103"/>
      <c r="BA3" s="103"/>
      <c r="BB3" s="103"/>
      <c r="BC3" s="103"/>
      <c r="BD3" s="103">
        <v>2013</v>
      </c>
      <c r="BE3" s="103"/>
      <c r="BF3" s="103"/>
      <c r="BG3" s="103"/>
      <c r="BH3" s="103"/>
      <c r="BI3" s="103"/>
      <c r="BJ3" s="103">
        <v>2014</v>
      </c>
      <c r="BK3" s="103"/>
      <c r="BL3" s="103"/>
      <c r="BM3" s="103"/>
      <c r="BN3" s="103"/>
      <c r="BO3" s="103"/>
      <c r="BP3" s="103">
        <v>2015</v>
      </c>
      <c r="BQ3" s="103"/>
      <c r="BR3" s="103"/>
      <c r="BS3" s="103"/>
      <c r="BT3" s="103"/>
      <c r="BU3" s="103"/>
      <c r="BV3" s="103">
        <v>2016</v>
      </c>
      <c r="BW3" s="103"/>
      <c r="BX3" s="103"/>
      <c r="BY3" s="103"/>
      <c r="BZ3" s="103"/>
      <c r="CA3" s="103"/>
    </row>
    <row r="4" spans="1:79" ht="47.25">
      <c r="A4" s="105"/>
      <c r="B4" s="19" t="s">
        <v>8</v>
      </c>
      <c r="C4" s="19" t="s">
        <v>15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8</v>
      </c>
      <c r="I4" s="19" t="s">
        <v>15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8</v>
      </c>
      <c r="O4" s="19" t="s">
        <v>15</v>
      </c>
      <c r="P4" s="19" t="s">
        <v>9</v>
      </c>
      <c r="Q4" s="19" t="s">
        <v>10</v>
      </c>
      <c r="R4" s="19" t="s">
        <v>11</v>
      </c>
      <c r="S4" s="19" t="s">
        <v>12</v>
      </c>
      <c r="T4" s="19" t="s">
        <v>8</v>
      </c>
      <c r="U4" s="19" t="s">
        <v>15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8</v>
      </c>
      <c r="AA4" s="19" t="s">
        <v>15</v>
      </c>
      <c r="AB4" s="19" t="s">
        <v>9</v>
      </c>
      <c r="AC4" s="19" t="s">
        <v>10</v>
      </c>
      <c r="AD4" s="19" t="s">
        <v>11</v>
      </c>
      <c r="AE4" s="19" t="s">
        <v>12</v>
      </c>
      <c r="AF4" s="19" t="s">
        <v>8</v>
      </c>
      <c r="AG4" s="19" t="s">
        <v>15</v>
      </c>
      <c r="AH4" s="19" t="s">
        <v>9</v>
      </c>
      <c r="AI4" s="19" t="s">
        <v>10</v>
      </c>
      <c r="AJ4" s="19" t="s">
        <v>11</v>
      </c>
      <c r="AK4" s="19" t="s">
        <v>12</v>
      </c>
      <c r="AL4" s="19" t="s">
        <v>8</v>
      </c>
      <c r="AM4" s="19" t="s">
        <v>15</v>
      </c>
      <c r="AN4" s="19" t="s">
        <v>9</v>
      </c>
      <c r="AO4" s="19" t="s">
        <v>10</v>
      </c>
      <c r="AP4" s="19" t="s">
        <v>11</v>
      </c>
      <c r="AQ4" s="19" t="s">
        <v>12</v>
      </c>
      <c r="AR4" s="19" t="s">
        <v>8</v>
      </c>
      <c r="AS4" s="19" t="s">
        <v>15</v>
      </c>
      <c r="AT4" s="19" t="s">
        <v>9</v>
      </c>
      <c r="AU4" s="19" t="s">
        <v>10</v>
      </c>
      <c r="AV4" s="19" t="s">
        <v>11</v>
      </c>
      <c r="AW4" s="19" t="s">
        <v>12</v>
      </c>
      <c r="AX4" s="19" t="s">
        <v>8</v>
      </c>
      <c r="AY4" s="19" t="s">
        <v>15</v>
      </c>
      <c r="AZ4" s="19" t="s">
        <v>9</v>
      </c>
      <c r="BA4" s="19" t="s">
        <v>10</v>
      </c>
      <c r="BB4" s="19" t="s">
        <v>11</v>
      </c>
      <c r="BC4" s="19" t="s">
        <v>12</v>
      </c>
      <c r="BD4" s="19" t="s">
        <v>8</v>
      </c>
      <c r="BE4" s="19" t="s">
        <v>15</v>
      </c>
      <c r="BF4" s="19" t="s">
        <v>9</v>
      </c>
      <c r="BG4" s="19" t="s">
        <v>10</v>
      </c>
      <c r="BH4" s="19" t="s">
        <v>11</v>
      </c>
      <c r="BI4" s="19" t="s">
        <v>12</v>
      </c>
      <c r="BJ4" s="19" t="s">
        <v>8</v>
      </c>
      <c r="BK4" s="19" t="s">
        <v>15</v>
      </c>
      <c r="BL4" s="19" t="s">
        <v>9</v>
      </c>
      <c r="BM4" s="19" t="s">
        <v>10</v>
      </c>
      <c r="BN4" s="19" t="s">
        <v>11</v>
      </c>
      <c r="BO4" s="19" t="s">
        <v>12</v>
      </c>
      <c r="BP4" s="19" t="s">
        <v>8</v>
      </c>
      <c r="BQ4" s="19" t="s">
        <v>15</v>
      </c>
      <c r="BR4" s="19" t="s">
        <v>9</v>
      </c>
      <c r="BS4" s="19" t="s">
        <v>10</v>
      </c>
      <c r="BT4" s="19" t="s">
        <v>11</v>
      </c>
      <c r="BU4" s="19" t="s">
        <v>12</v>
      </c>
      <c r="BV4" s="19" t="s">
        <v>8</v>
      </c>
      <c r="BW4" s="19" t="s">
        <v>15</v>
      </c>
      <c r="BX4" s="19" t="s">
        <v>9</v>
      </c>
      <c r="BY4" s="19" t="s">
        <v>10</v>
      </c>
      <c r="BZ4" s="19" t="s">
        <v>11</v>
      </c>
      <c r="CA4" s="19" t="s">
        <v>12</v>
      </c>
    </row>
    <row r="5" spans="1:79" s="1" customFormat="1">
      <c r="A5" s="37" t="s">
        <v>16</v>
      </c>
      <c r="B5" s="82">
        <v>36.6</v>
      </c>
      <c r="C5" s="82">
        <v>30.1</v>
      </c>
      <c r="D5" s="82">
        <v>36.6</v>
      </c>
      <c r="E5" s="82">
        <v>39.799999999999997</v>
      </c>
      <c r="F5" s="82">
        <v>61.8</v>
      </c>
      <c r="G5" s="82">
        <v>64.099999999999994</v>
      </c>
      <c r="H5" s="82">
        <v>46.1</v>
      </c>
      <c r="I5" s="74">
        <v>35.700000000000003</v>
      </c>
      <c r="J5" s="74">
        <v>26.9</v>
      </c>
      <c r="K5" s="74">
        <v>53.6</v>
      </c>
      <c r="L5" s="74">
        <v>61.2</v>
      </c>
      <c r="M5" s="74">
        <v>65.2</v>
      </c>
      <c r="N5" s="83">
        <v>52.9</v>
      </c>
      <c r="O5" s="74">
        <v>41.3</v>
      </c>
      <c r="P5" s="74">
        <v>32.4</v>
      </c>
      <c r="Q5" s="74">
        <v>60</v>
      </c>
      <c r="R5" s="74">
        <v>60.5</v>
      </c>
      <c r="S5" s="74">
        <v>60.9</v>
      </c>
      <c r="T5" s="83">
        <v>55.9</v>
      </c>
      <c r="U5" s="84">
        <v>45</v>
      </c>
      <c r="V5" s="74">
        <v>37.200000000000003</v>
      </c>
      <c r="W5" s="74">
        <v>62.9</v>
      </c>
      <c r="X5" s="74">
        <v>59.2</v>
      </c>
      <c r="Y5" s="74">
        <v>61</v>
      </c>
      <c r="Z5" s="83">
        <v>57.7</v>
      </c>
      <c r="AA5" s="74">
        <v>47.3</v>
      </c>
      <c r="AB5" s="74">
        <v>38.4</v>
      </c>
      <c r="AC5" s="74">
        <v>64.3</v>
      </c>
      <c r="AD5" s="74">
        <v>60.6</v>
      </c>
      <c r="AE5" s="74">
        <v>61.2</v>
      </c>
      <c r="AF5" s="83">
        <v>59.9</v>
      </c>
      <c r="AG5" s="83">
        <v>44.7</v>
      </c>
      <c r="AH5" s="83">
        <v>33.200000000000003</v>
      </c>
      <c r="AI5" s="83">
        <v>71.2</v>
      </c>
      <c r="AJ5" s="83">
        <v>55.7</v>
      </c>
      <c r="AK5" s="83">
        <v>56.5</v>
      </c>
      <c r="AL5" s="83">
        <v>62.2</v>
      </c>
      <c r="AM5" s="74">
        <v>43.9</v>
      </c>
      <c r="AN5" s="74">
        <v>27.4</v>
      </c>
      <c r="AO5" s="74">
        <v>76.8</v>
      </c>
      <c r="AP5" s="74">
        <v>59.3</v>
      </c>
      <c r="AQ5" s="74">
        <v>56.6</v>
      </c>
      <c r="AR5" s="83">
        <v>63.4</v>
      </c>
      <c r="AS5" s="74">
        <v>44.2</v>
      </c>
      <c r="AT5" s="74">
        <v>37.799999999999997</v>
      </c>
      <c r="AU5" s="74">
        <v>76.400000000000006</v>
      </c>
      <c r="AV5" s="74">
        <v>58.7</v>
      </c>
      <c r="AW5" s="74">
        <v>70.400000000000006</v>
      </c>
      <c r="AX5" s="83">
        <v>63.4</v>
      </c>
      <c r="AY5" s="74">
        <v>43.8</v>
      </c>
      <c r="AZ5" s="74">
        <v>35.4</v>
      </c>
      <c r="BA5" s="74">
        <v>75.8</v>
      </c>
      <c r="BB5" s="74">
        <v>55.2</v>
      </c>
      <c r="BC5" s="74">
        <v>82.9</v>
      </c>
      <c r="BD5" s="53">
        <v>64</v>
      </c>
      <c r="BE5" s="74">
        <v>42.6</v>
      </c>
      <c r="BF5" s="74">
        <v>36</v>
      </c>
      <c r="BG5" s="74">
        <v>76.2</v>
      </c>
      <c r="BH5" s="74">
        <v>60.1</v>
      </c>
      <c r="BI5" s="74">
        <v>85.5</v>
      </c>
      <c r="BJ5" s="83">
        <v>61.5</v>
      </c>
      <c r="BK5" s="74">
        <v>41.4</v>
      </c>
      <c r="BL5" s="74">
        <v>34.799999999999997</v>
      </c>
      <c r="BM5" s="74">
        <v>72.2</v>
      </c>
      <c r="BN5" s="74">
        <v>65.5</v>
      </c>
      <c r="BO5" s="74">
        <v>70.8</v>
      </c>
      <c r="BP5" s="83">
        <v>59.5</v>
      </c>
      <c r="BQ5" s="74">
        <v>40.200000000000003</v>
      </c>
      <c r="BR5" s="74">
        <v>28.8</v>
      </c>
      <c r="BS5" s="74">
        <v>69.900000000000006</v>
      </c>
      <c r="BT5" s="74">
        <v>68.099999999999994</v>
      </c>
      <c r="BU5" s="74">
        <v>63.7</v>
      </c>
      <c r="BV5" s="83">
        <v>58.9</v>
      </c>
      <c r="BW5" s="74">
        <v>40.799999999999997</v>
      </c>
      <c r="BX5" s="74">
        <v>26.7</v>
      </c>
      <c r="BY5" s="74">
        <v>67.900000000000006</v>
      </c>
      <c r="BZ5" s="74">
        <v>72.3</v>
      </c>
      <c r="CA5" s="74">
        <v>51.4</v>
      </c>
    </row>
    <row r="6" spans="1:79" ht="31.5">
      <c r="A6" s="26" t="s">
        <v>17</v>
      </c>
      <c r="B6" s="85">
        <v>68.3</v>
      </c>
      <c r="C6" s="85">
        <v>62.7</v>
      </c>
      <c r="D6" s="85">
        <v>43.3</v>
      </c>
      <c r="E6" s="85">
        <v>74.8</v>
      </c>
      <c r="F6" s="85">
        <v>78.3</v>
      </c>
      <c r="G6" s="85">
        <v>81</v>
      </c>
      <c r="H6" s="85">
        <v>68.7</v>
      </c>
      <c r="I6" s="75">
        <v>63.3</v>
      </c>
      <c r="J6" s="75">
        <v>49.3</v>
      </c>
      <c r="K6" s="75">
        <v>74.3</v>
      </c>
      <c r="L6" s="75">
        <v>79</v>
      </c>
      <c r="M6" s="75">
        <v>81.400000000000006</v>
      </c>
      <c r="N6" s="86">
        <v>69.099999999999994</v>
      </c>
      <c r="O6" s="75">
        <v>63.8</v>
      </c>
      <c r="P6" s="75">
        <v>54.3</v>
      </c>
      <c r="Q6" s="75">
        <v>76</v>
      </c>
      <c r="R6" s="75">
        <v>79.7</v>
      </c>
      <c r="S6" s="75">
        <v>83.8</v>
      </c>
      <c r="T6" s="58">
        <v>72</v>
      </c>
      <c r="U6" s="87">
        <v>69.5</v>
      </c>
      <c r="V6" s="75">
        <v>60.5</v>
      </c>
      <c r="W6" s="75">
        <v>78</v>
      </c>
      <c r="X6" s="75">
        <v>73.2</v>
      </c>
      <c r="Y6" s="75">
        <v>86.6</v>
      </c>
      <c r="Z6" s="86">
        <v>73</v>
      </c>
      <c r="AA6" s="75">
        <v>74.599999999999994</v>
      </c>
      <c r="AB6" s="75">
        <v>46</v>
      </c>
      <c r="AC6" s="75">
        <v>79.7</v>
      </c>
      <c r="AD6" s="75">
        <v>61.7</v>
      </c>
      <c r="AE6" s="75">
        <v>77.099999999999994</v>
      </c>
      <c r="AF6" s="86">
        <v>69.8</v>
      </c>
      <c r="AG6" s="86">
        <v>76.5</v>
      </c>
      <c r="AH6" s="86">
        <v>47.2</v>
      </c>
      <c r="AI6" s="86">
        <v>63.5</v>
      </c>
      <c r="AJ6" s="86">
        <v>63.4</v>
      </c>
      <c r="AK6" s="86">
        <v>76.5</v>
      </c>
      <c r="AL6" s="86">
        <v>71.900000000000006</v>
      </c>
      <c r="AM6" s="75">
        <v>78.599999999999994</v>
      </c>
      <c r="AN6" s="75">
        <v>48.2</v>
      </c>
      <c r="AO6" s="75">
        <v>65.7</v>
      </c>
      <c r="AP6" s="75">
        <v>66.5</v>
      </c>
      <c r="AQ6" s="75">
        <v>74.900000000000006</v>
      </c>
      <c r="AR6" s="86">
        <v>69.7</v>
      </c>
      <c r="AS6" s="75">
        <v>79.599999999999994</v>
      </c>
      <c r="AT6" s="75">
        <v>48.7</v>
      </c>
      <c r="AU6" s="75">
        <v>56.6</v>
      </c>
      <c r="AV6" s="75">
        <v>69.8</v>
      </c>
      <c r="AW6" s="75">
        <v>77.099999999999994</v>
      </c>
      <c r="AX6" s="86">
        <v>66.099999999999994</v>
      </c>
      <c r="AY6" s="75">
        <v>81.8</v>
      </c>
      <c r="AZ6" s="75">
        <v>37.5</v>
      </c>
      <c r="BA6" s="75">
        <v>53.2</v>
      </c>
      <c r="BB6" s="75">
        <v>60.3</v>
      </c>
      <c r="BC6" s="75">
        <v>58</v>
      </c>
      <c r="BD6" s="86">
        <v>63.9</v>
      </c>
      <c r="BE6" s="75">
        <v>82.4</v>
      </c>
      <c r="BF6" s="75">
        <v>38</v>
      </c>
      <c r="BG6" s="75">
        <v>52</v>
      </c>
      <c r="BH6" s="75">
        <v>58.4</v>
      </c>
      <c r="BI6" s="75">
        <v>56</v>
      </c>
      <c r="BJ6" s="86">
        <v>65.2</v>
      </c>
      <c r="BK6" s="75">
        <v>85.4</v>
      </c>
      <c r="BL6" s="75">
        <v>36.299999999999997</v>
      </c>
      <c r="BM6" s="75">
        <v>55.7</v>
      </c>
      <c r="BN6" s="75">
        <v>52.3</v>
      </c>
      <c r="BO6" s="75">
        <v>60.6</v>
      </c>
      <c r="BP6" s="86">
        <v>67.599999999999994</v>
      </c>
      <c r="BQ6" s="75">
        <v>85.9</v>
      </c>
      <c r="BR6" s="75">
        <v>36.9</v>
      </c>
      <c r="BS6" s="75">
        <v>58.4</v>
      </c>
      <c r="BT6" s="75">
        <v>54.3</v>
      </c>
      <c r="BU6" s="75">
        <v>69.599999999999994</v>
      </c>
      <c r="BV6" s="58">
        <v>52</v>
      </c>
      <c r="BW6" s="75">
        <v>76.900000000000006</v>
      </c>
      <c r="BX6" s="75">
        <v>37.5</v>
      </c>
      <c r="BY6" s="75">
        <v>61.1</v>
      </c>
      <c r="BZ6" s="75">
        <v>25.9</v>
      </c>
      <c r="CA6" s="75">
        <v>75.5</v>
      </c>
    </row>
    <row r="7" spans="1:79">
      <c r="A7" s="26" t="s">
        <v>18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87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</row>
    <row r="8" spans="1:79">
      <c r="A8" s="26" t="s">
        <v>19</v>
      </c>
      <c r="B8" s="75"/>
      <c r="C8" s="75"/>
      <c r="D8" s="88"/>
      <c r="E8" s="75"/>
      <c r="F8" s="75"/>
      <c r="G8" s="75"/>
      <c r="H8" s="75"/>
      <c r="I8" s="75"/>
      <c r="J8" s="88"/>
      <c r="K8" s="75"/>
      <c r="L8" s="75"/>
      <c r="M8" s="75"/>
      <c r="N8" s="75"/>
      <c r="O8" s="75"/>
      <c r="P8" s="88"/>
      <c r="Q8" s="75"/>
      <c r="R8" s="75"/>
      <c r="S8" s="75"/>
      <c r="T8" s="75"/>
      <c r="U8" s="87"/>
      <c r="V8" s="88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88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</row>
    <row r="9" spans="1:79" ht="31.5">
      <c r="A9" s="26" t="s">
        <v>20</v>
      </c>
      <c r="B9" s="85">
        <v>49.8</v>
      </c>
      <c r="C9" s="85">
        <v>45.4</v>
      </c>
      <c r="D9" s="75"/>
      <c r="E9" s="85">
        <v>72.900000000000006</v>
      </c>
      <c r="F9" s="85">
        <v>48</v>
      </c>
      <c r="G9" s="85">
        <v>56.9</v>
      </c>
      <c r="H9" s="85">
        <v>59.1</v>
      </c>
      <c r="I9" s="75">
        <v>62.2</v>
      </c>
      <c r="J9" s="75"/>
      <c r="K9" s="75">
        <v>75.8</v>
      </c>
      <c r="L9" s="75">
        <v>56</v>
      </c>
      <c r="M9" s="75">
        <v>62.8</v>
      </c>
      <c r="N9" s="86">
        <v>64.5</v>
      </c>
      <c r="O9" s="75">
        <v>63</v>
      </c>
      <c r="P9" s="75"/>
      <c r="Q9" s="75">
        <v>63.8</v>
      </c>
      <c r="R9" s="75">
        <v>61.7</v>
      </c>
      <c r="S9" s="75">
        <v>73.099999999999994</v>
      </c>
      <c r="T9" s="86">
        <v>53.7</v>
      </c>
      <c r="U9" s="87">
        <v>75.400000000000006</v>
      </c>
      <c r="V9" s="75"/>
      <c r="W9" s="75">
        <v>73.7</v>
      </c>
      <c r="X9" s="75">
        <v>57.8</v>
      </c>
      <c r="Y9" s="75">
        <v>34.200000000000003</v>
      </c>
      <c r="Z9" s="86">
        <v>64.5</v>
      </c>
      <c r="AA9" s="75">
        <v>76.400000000000006</v>
      </c>
      <c r="AB9" s="75"/>
      <c r="AC9" s="75">
        <v>100</v>
      </c>
      <c r="AD9" s="75">
        <v>71.099999999999994</v>
      </c>
      <c r="AE9" s="75">
        <v>44</v>
      </c>
      <c r="AF9" s="86">
        <v>61.6</v>
      </c>
      <c r="AG9" s="86">
        <v>70.2</v>
      </c>
      <c r="AH9" s="75"/>
      <c r="AI9" s="86">
        <v>67.400000000000006</v>
      </c>
      <c r="AJ9" s="86">
        <v>70.400000000000006</v>
      </c>
      <c r="AK9" s="86">
        <v>41.8</v>
      </c>
      <c r="AL9" s="86">
        <v>64.900000000000006</v>
      </c>
      <c r="AM9" s="75">
        <v>64.2</v>
      </c>
      <c r="AN9" s="75"/>
      <c r="AO9" s="75">
        <v>70.099999999999994</v>
      </c>
      <c r="AP9" s="75">
        <v>73.900000000000006</v>
      </c>
      <c r="AQ9" s="75">
        <v>53.1</v>
      </c>
      <c r="AR9" s="86">
        <v>33</v>
      </c>
      <c r="AS9" s="75">
        <v>14.3</v>
      </c>
      <c r="AT9" s="75"/>
      <c r="AU9" s="75">
        <v>23.9</v>
      </c>
      <c r="AV9" s="75">
        <v>81.599999999999994</v>
      </c>
      <c r="AW9" s="75">
        <v>69.900000000000006</v>
      </c>
      <c r="AX9" s="86">
        <v>74.7</v>
      </c>
      <c r="AY9" s="75">
        <v>69.900000000000006</v>
      </c>
      <c r="AZ9" s="75"/>
      <c r="BA9" s="75">
        <v>51.2</v>
      </c>
      <c r="BB9" s="75">
        <v>84.9</v>
      </c>
      <c r="BC9" s="75">
        <v>70.099999999999994</v>
      </c>
      <c r="BD9" s="86">
        <v>77.2</v>
      </c>
      <c r="BE9" s="75">
        <v>71.3</v>
      </c>
      <c r="BF9" s="75"/>
      <c r="BG9" s="75">
        <v>55.2</v>
      </c>
      <c r="BH9" s="75">
        <v>88.1</v>
      </c>
      <c r="BI9" s="75">
        <v>72.7</v>
      </c>
      <c r="BJ9" s="86">
        <v>77.599999999999994</v>
      </c>
      <c r="BK9" s="75">
        <v>69.400000000000006</v>
      </c>
      <c r="BL9" s="75"/>
      <c r="BM9" s="75">
        <v>59</v>
      </c>
      <c r="BN9" s="75">
        <v>88.9</v>
      </c>
      <c r="BO9" s="75">
        <v>72.8</v>
      </c>
      <c r="BP9" s="86">
        <v>78.8</v>
      </c>
      <c r="BQ9" s="75">
        <v>69.900000000000006</v>
      </c>
      <c r="BR9" s="75"/>
      <c r="BS9" s="75">
        <v>64.400000000000006</v>
      </c>
      <c r="BT9" s="75">
        <v>88.5</v>
      </c>
      <c r="BU9" s="75">
        <v>75.7</v>
      </c>
      <c r="BV9" s="75">
        <v>77</v>
      </c>
      <c r="BW9" s="75">
        <v>69.7</v>
      </c>
      <c r="BX9" s="75"/>
      <c r="BY9" s="75">
        <v>67.099999999999994</v>
      </c>
      <c r="BZ9" s="75">
        <v>83.1</v>
      </c>
      <c r="CA9" s="75">
        <v>76.8</v>
      </c>
    </row>
    <row r="10" spans="1:79" ht="31.5">
      <c r="A10" s="26" t="s">
        <v>21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86">
        <v>65.3</v>
      </c>
      <c r="O10" s="75"/>
      <c r="P10" s="75"/>
      <c r="Q10" s="75">
        <v>65.400000000000006</v>
      </c>
      <c r="R10" s="75"/>
      <c r="S10" s="75"/>
      <c r="T10" s="86">
        <v>66.599999999999994</v>
      </c>
      <c r="U10" s="87">
        <v>19.600000000000001</v>
      </c>
      <c r="V10" s="75">
        <v>14.4</v>
      </c>
      <c r="W10" s="75">
        <v>76.2</v>
      </c>
      <c r="X10" s="75">
        <v>59.8</v>
      </c>
      <c r="Y10" s="75">
        <v>26.2</v>
      </c>
      <c r="Z10" s="86">
        <v>64.2</v>
      </c>
      <c r="AA10" s="75">
        <v>9</v>
      </c>
      <c r="AB10" s="75"/>
      <c r="AC10" s="75">
        <v>68.2</v>
      </c>
      <c r="AD10" s="75">
        <v>76.599999999999994</v>
      </c>
      <c r="AE10" s="75">
        <v>43.2</v>
      </c>
      <c r="AF10" s="86">
        <v>73.900000000000006</v>
      </c>
      <c r="AG10" s="86">
        <v>18.7</v>
      </c>
      <c r="AH10" s="75"/>
      <c r="AI10" s="86">
        <v>75.900000000000006</v>
      </c>
      <c r="AJ10" s="86">
        <v>80.5</v>
      </c>
      <c r="AK10" s="86">
        <v>49.5</v>
      </c>
      <c r="AL10" s="86">
        <v>75.8</v>
      </c>
      <c r="AM10" s="75">
        <v>28.3</v>
      </c>
      <c r="AN10" s="75"/>
      <c r="AO10" s="75">
        <v>77.5</v>
      </c>
      <c r="AP10" s="75">
        <v>100</v>
      </c>
      <c r="AQ10" s="75">
        <v>55.9</v>
      </c>
      <c r="AR10" s="86">
        <v>65.599999999999994</v>
      </c>
      <c r="AS10" s="75">
        <v>37.9</v>
      </c>
      <c r="AT10" s="75"/>
      <c r="AU10" s="75">
        <v>65.8</v>
      </c>
      <c r="AV10" s="75">
        <v>69.599999999999994</v>
      </c>
      <c r="AW10" s="75">
        <v>64.900000000000006</v>
      </c>
      <c r="AX10" s="86">
        <v>56.3</v>
      </c>
      <c r="AY10" s="75">
        <v>48.3</v>
      </c>
      <c r="AZ10" s="75"/>
      <c r="BA10" s="75">
        <v>56</v>
      </c>
      <c r="BB10" s="75">
        <v>57.9</v>
      </c>
      <c r="BC10" s="75">
        <v>72.400000000000006</v>
      </c>
      <c r="BD10" s="86">
        <v>59.8</v>
      </c>
      <c r="BE10" s="75">
        <v>60.7</v>
      </c>
      <c r="BF10" s="75"/>
      <c r="BG10" s="75">
        <v>59.5</v>
      </c>
      <c r="BH10" s="75">
        <v>49.4</v>
      </c>
      <c r="BI10" s="75">
        <v>77.400000000000006</v>
      </c>
      <c r="BJ10" s="86">
        <v>63.8</v>
      </c>
      <c r="BK10" s="75">
        <v>78.3</v>
      </c>
      <c r="BL10" s="75"/>
      <c r="BM10" s="75">
        <v>61.8</v>
      </c>
      <c r="BN10" s="75">
        <v>44.2</v>
      </c>
      <c r="BO10" s="75">
        <v>82.5</v>
      </c>
      <c r="BP10" s="86">
        <v>88.5</v>
      </c>
      <c r="BQ10" s="75"/>
      <c r="BR10" s="75"/>
      <c r="BS10" s="75">
        <v>84.3</v>
      </c>
      <c r="BT10" s="75"/>
      <c r="BU10" s="75"/>
      <c r="BV10" s="86">
        <v>88.7</v>
      </c>
      <c r="BW10" s="75">
        <v>98.9</v>
      </c>
      <c r="BX10" s="75"/>
      <c r="BY10" s="75">
        <v>86.1</v>
      </c>
      <c r="BZ10" s="75">
        <v>81.3</v>
      </c>
      <c r="CA10" s="75">
        <v>100</v>
      </c>
    </row>
    <row r="11" spans="1:79">
      <c r="A11" s="26" t="s">
        <v>22</v>
      </c>
      <c r="B11" s="85">
        <v>39</v>
      </c>
      <c r="C11" s="85">
        <v>28.8</v>
      </c>
      <c r="D11" s="75"/>
      <c r="E11" s="85">
        <v>43</v>
      </c>
      <c r="F11" s="85">
        <v>70.400000000000006</v>
      </c>
      <c r="G11" s="85">
        <v>81.400000000000006</v>
      </c>
      <c r="H11" s="85">
        <v>48.3</v>
      </c>
      <c r="I11" s="75">
        <v>25.7</v>
      </c>
      <c r="J11" s="75"/>
      <c r="K11" s="75">
        <v>91.3</v>
      </c>
      <c r="L11" s="75">
        <v>53.3</v>
      </c>
      <c r="M11" s="75">
        <v>84.9</v>
      </c>
      <c r="N11" s="86">
        <v>51.4</v>
      </c>
      <c r="O11" s="75">
        <v>32.700000000000003</v>
      </c>
      <c r="P11" s="75"/>
      <c r="Q11" s="75">
        <v>61</v>
      </c>
      <c r="R11" s="75">
        <v>64.8</v>
      </c>
      <c r="S11" s="75">
        <v>83.2</v>
      </c>
      <c r="T11" s="86">
        <v>60.1</v>
      </c>
      <c r="U11" s="87">
        <v>47.8</v>
      </c>
      <c r="V11" s="75"/>
      <c r="W11" s="75">
        <v>78.2</v>
      </c>
      <c r="X11" s="75">
        <v>52.5</v>
      </c>
      <c r="Y11" s="75">
        <v>88.1</v>
      </c>
      <c r="Z11" s="86">
        <v>60.9</v>
      </c>
      <c r="AA11" s="75">
        <v>53.4</v>
      </c>
      <c r="AB11" s="75"/>
      <c r="AC11" s="75">
        <v>72.3</v>
      </c>
      <c r="AD11" s="75">
        <v>48.3</v>
      </c>
      <c r="AE11" s="75">
        <v>79.599999999999994</v>
      </c>
      <c r="AF11" s="86">
        <v>71.8</v>
      </c>
      <c r="AG11" s="86">
        <v>58.1</v>
      </c>
      <c r="AH11" s="75"/>
      <c r="AI11" s="86">
        <v>99.5</v>
      </c>
      <c r="AJ11" s="86">
        <v>69.5</v>
      </c>
      <c r="AK11" s="86">
        <v>82.9</v>
      </c>
      <c r="AL11" s="86">
        <v>75.2</v>
      </c>
      <c r="AM11" s="75">
        <v>62.9</v>
      </c>
      <c r="AN11" s="75"/>
      <c r="AO11" s="75">
        <v>100</v>
      </c>
      <c r="AP11" s="75">
        <v>77.7</v>
      </c>
      <c r="AQ11" s="75">
        <v>82.3</v>
      </c>
      <c r="AR11" s="86">
        <v>80.099999999999994</v>
      </c>
      <c r="AS11" s="75">
        <v>71.5</v>
      </c>
      <c r="AT11" s="75"/>
      <c r="AU11" s="75">
        <v>93.5</v>
      </c>
      <c r="AV11" s="75">
        <v>92.4</v>
      </c>
      <c r="AW11" s="75">
        <v>77.099999999999994</v>
      </c>
      <c r="AX11" s="86">
        <v>84.7</v>
      </c>
      <c r="AY11" s="75">
        <v>76.900000000000006</v>
      </c>
      <c r="AZ11" s="75"/>
      <c r="BA11" s="75">
        <v>93.8</v>
      </c>
      <c r="BB11" s="75">
        <v>94.5</v>
      </c>
      <c r="BC11" s="75">
        <v>84.2</v>
      </c>
      <c r="BD11" s="86">
        <v>89.2</v>
      </c>
      <c r="BE11" s="75">
        <v>82.2</v>
      </c>
      <c r="BF11" s="75"/>
      <c r="BG11" s="75">
        <v>93.9</v>
      </c>
      <c r="BH11" s="75">
        <v>91.4</v>
      </c>
      <c r="BI11" s="75">
        <v>95</v>
      </c>
      <c r="BJ11" s="86">
        <v>92</v>
      </c>
      <c r="BK11" s="75">
        <v>87.6</v>
      </c>
      <c r="BL11" s="75"/>
      <c r="BM11" s="75">
        <v>94.1</v>
      </c>
      <c r="BN11" s="75">
        <v>88.6</v>
      </c>
      <c r="BO11" s="75">
        <v>100</v>
      </c>
      <c r="BP11" s="86">
        <v>95.5</v>
      </c>
      <c r="BQ11" s="75"/>
      <c r="BR11" s="75"/>
      <c r="BS11" s="75"/>
      <c r="BT11" s="75"/>
      <c r="BU11" s="75"/>
      <c r="BV11" s="86">
        <v>98</v>
      </c>
      <c r="BW11" s="75">
        <v>98.3</v>
      </c>
      <c r="BX11" s="75"/>
      <c r="BY11" s="75">
        <v>95.2</v>
      </c>
      <c r="BZ11" s="75">
        <v>96.6</v>
      </c>
      <c r="CA11" s="75">
        <v>100</v>
      </c>
    </row>
    <row r="12" spans="1:79" ht="63">
      <c r="A12" s="26" t="s">
        <v>23</v>
      </c>
      <c r="B12" s="85">
        <v>59.9</v>
      </c>
      <c r="C12" s="85">
        <v>56.6</v>
      </c>
      <c r="D12" s="85">
        <v>28</v>
      </c>
      <c r="E12" s="85">
        <v>82.8</v>
      </c>
      <c r="F12" s="85">
        <v>59.6</v>
      </c>
      <c r="G12" s="85">
        <v>49.6</v>
      </c>
      <c r="H12" s="85">
        <v>62.5</v>
      </c>
      <c r="I12" s="75">
        <v>57.8</v>
      </c>
      <c r="J12" s="75">
        <v>38.6</v>
      </c>
      <c r="K12" s="75">
        <v>88.6</v>
      </c>
      <c r="L12" s="75">
        <v>67.3</v>
      </c>
      <c r="M12" s="75">
        <v>48.2</v>
      </c>
      <c r="N12" s="86">
        <v>44.2</v>
      </c>
      <c r="O12" s="75">
        <v>40.5</v>
      </c>
      <c r="P12" s="75">
        <v>36.9</v>
      </c>
      <c r="Q12" s="75">
        <v>38.1</v>
      </c>
      <c r="R12" s="75">
        <v>56.3</v>
      </c>
      <c r="S12" s="75">
        <v>40.9</v>
      </c>
      <c r="T12" s="86">
        <v>43.9</v>
      </c>
      <c r="U12" s="87">
        <v>42.3</v>
      </c>
      <c r="V12" s="75">
        <v>46.6</v>
      </c>
      <c r="W12" s="75">
        <v>31.6</v>
      </c>
      <c r="X12" s="75">
        <v>51.9</v>
      </c>
      <c r="Y12" s="75">
        <v>36</v>
      </c>
      <c r="Z12" s="89"/>
      <c r="AA12" s="75"/>
      <c r="AB12" s="75"/>
      <c r="AC12" s="75"/>
      <c r="AD12" s="75"/>
      <c r="AE12" s="75"/>
      <c r="AF12" s="86">
        <v>85.7</v>
      </c>
      <c r="AG12" s="75"/>
      <c r="AH12" s="75"/>
      <c r="AI12" s="75"/>
      <c r="AJ12" s="75"/>
      <c r="AK12" s="86">
        <v>85.7</v>
      </c>
      <c r="AL12" s="89"/>
      <c r="AM12" s="75"/>
      <c r="AN12" s="75"/>
      <c r="AO12" s="75"/>
      <c r="AP12" s="75"/>
      <c r="AQ12" s="75"/>
      <c r="AR12" s="86">
        <v>76.599999999999994</v>
      </c>
      <c r="AS12" s="75"/>
      <c r="AT12" s="75"/>
      <c r="AU12" s="75"/>
      <c r="AV12" s="75">
        <v>73.599999999999994</v>
      </c>
      <c r="AW12" s="75">
        <v>89</v>
      </c>
      <c r="AX12" s="86">
        <v>84.3</v>
      </c>
      <c r="AY12" s="75"/>
      <c r="AZ12" s="75"/>
      <c r="BA12" s="75"/>
      <c r="BB12" s="75">
        <v>83.7</v>
      </c>
      <c r="BC12" s="75">
        <v>88.7</v>
      </c>
      <c r="BD12" s="86">
        <v>84.3</v>
      </c>
      <c r="BE12" s="75"/>
      <c r="BF12" s="75"/>
      <c r="BG12" s="75"/>
      <c r="BH12" s="75">
        <v>83.7</v>
      </c>
      <c r="BI12" s="75">
        <v>87.6</v>
      </c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86">
        <v>85</v>
      </c>
      <c r="BW12" s="75">
        <v>100</v>
      </c>
      <c r="BX12" s="75"/>
      <c r="BY12" s="75"/>
      <c r="BZ12" s="75">
        <v>100</v>
      </c>
      <c r="CA12" s="75">
        <v>45</v>
      </c>
    </row>
    <row r="13" spans="1:79">
      <c r="A13" s="26" t="s">
        <v>24</v>
      </c>
      <c r="B13" s="85">
        <v>22</v>
      </c>
      <c r="C13" s="85">
        <v>23</v>
      </c>
      <c r="D13" s="85">
        <v>100</v>
      </c>
      <c r="E13" s="85">
        <v>31</v>
      </c>
      <c r="F13" s="85">
        <v>41.6</v>
      </c>
      <c r="G13" s="85">
        <v>16.3</v>
      </c>
      <c r="H13" s="85">
        <v>25</v>
      </c>
      <c r="I13" s="75">
        <v>24.6</v>
      </c>
      <c r="J13" s="75">
        <v>100</v>
      </c>
      <c r="K13" s="75">
        <v>32.799999999999997</v>
      </c>
      <c r="L13" s="75">
        <v>48.1</v>
      </c>
      <c r="M13" s="75">
        <v>25.5</v>
      </c>
      <c r="N13" s="86">
        <v>44</v>
      </c>
      <c r="O13" s="75">
        <v>44.4</v>
      </c>
      <c r="P13" s="75">
        <v>100</v>
      </c>
      <c r="Q13" s="75">
        <v>47.5</v>
      </c>
      <c r="R13" s="75">
        <v>59.8</v>
      </c>
      <c r="S13" s="75">
        <v>34.9</v>
      </c>
      <c r="T13" s="86">
        <v>58</v>
      </c>
      <c r="U13" s="87">
        <v>55.5</v>
      </c>
      <c r="V13" s="75"/>
      <c r="W13" s="75">
        <v>77.3</v>
      </c>
      <c r="X13" s="75">
        <v>25.6</v>
      </c>
      <c r="Y13" s="75">
        <v>100</v>
      </c>
      <c r="Z13" s="86">
        <v>60.4</v>
      </c>
      <c r="AA13" s="75">
        <v>58.6</v>
      </c>
      <c r="AB13" s="75"/>
      <c r="AC13" s="75">
        <v>76.400000000000006</v>
      </c>
      <c r="AD13" s="75">
        <v>26.6</v>
      </c>
      <c r="AE13" s="75">
        <v>100</v>
      </c>
      <c r="AF13" s="86">
        <v>63</v>
      </c>
      <c r="AG13" s="86">
        <v>58.4</v>
      </c>
      <c r="AH13" s="75"/>
      <c r="AI13" s="86">
        <v>83</v>
      </c>
      <c r="AJ13" s="86">
        <v>24.9</v>
      </c>
      <c r="AK13" s="86">
        <v>99.7</v>
      </c>
      <c r="AL13" s="86">
        <v>44.9</v>
      </c>
      <c r="AM13" s="75">
        <v>50.8</v>
      </c>
      <c r="AN13" s="75"/>
      <c r="AO13" s="75">
        <v>9</v>
      </c>
      <c r="AP13" s="75">
        <v>65.5</v>
      </c>
      <c r="AQ13" s="75">
        <v>97.8</v>
      </c>
      <c r="AR13" s="86">
        <v>48.5</v>
      </c>
      <c r="AS13" s="75">
        <v>54.6</v>
      </c>
      <c r="AT13" s="75"/>
      <c r="AU13" s="75">
        <v>12.7</v>
      </c>
      <c r="AV13" s="75">
        <v>70.5</v>
      </c>
      <c r="AW13" s="75">
        <v>100</v>
      </c>
      <c r="AX13" s="86">
        <v>48.3</v>
      </c>
      <c r="AY13" s="75">
        <v>57.1</v>
      </c>
      <c r="AZ13" s="75"/>
      <c r="BA13" s="75">
        <v>15.1</v>
      </c>
      <c r="BB13" s="75">
        <v>65.8</v>
      </c>
      <c r="BC13" s="75">
        <v>100</v>
      </c>
      <c r="BD13" s="86">
        <v>44.8</v>
      </c>
      <c r="BE13" s="75">
        <v>55.9</v>
      </c>
      <c r="BF13" s="75"/>
      <c r="BG13" s="75">
        <v>15.6</v>
      </c>
      <c r="BH13" s="75">
        <v>59.6</v>
      </c>
      <c r="BI13" s="75">
        <v>100</v>
      </c>
      <c r="BJ13" s="86">
        <v>46.8</v>
      </c>
      <c r="BK13" s="75">
        <v>61.9</v>
      </c>
      <c r="BL13" s="75">
        <v>100</v>
      </c>
      <c r="BM13" s="75">
        <v>19.7</v>
      </c>
      <c r="BN13" s="75">
        <v>58.5</v>
      </c>
      <c r="BO13" s="75">
        <v>89.1</v>
      </c>
      <c r="BP13" s="86">
        <v>51.2</v>
      </c>
      <c r="BQ13" s="75">
        <v>64.2</v>
      </c>
      <c r="BR13" s="75"/>
      <c r="BS13" s="75">
        <v>22.2</v>
      </c>
      <c r="BT13" s="75"/>
      <c r="BU13" s="75"/>
      <c r="BV13" s="86">
        <v>51.7</v>
      </c>
      <c r="BW13" s="75">
        <v>63.8</v>
      </c>
      <c r="BX13" s="75"/>
      <c r="BY13" s="75">
        <v>25.3</v>
      </c>
      <c r="BZ13" s="75">
        <v>74.3</v>
      </c>
      <c r="CA13" s="75">
        <v>95.7</v>
      </c>
    </row>
    <row r="14" spans="1:79">
      <c r="A14" s="26" t="s">
        <v>25</v>
      </c>
      <c r="B14" s="85">
        <v>45.7</v>
      </c>
      <c r="C14" s="85">
        <v>24.8</v>
      </c>
      <c r="D14" s="85">
        <v>15</v>
      </c>
      <c r="E14" s="85">
        <v>44.2</v>
      </c>
      <c r="F14" s="85">
        <v>63.6</v>
      </c>
      <c r="G14" s="85">
        <v>70.099999999999994</v>
      </c>
      <c r="H14" s="85">
        <v>52.6</v>
      </c>
      <c r="I14" s="75">
        <v>29.7</v>
      </c>
      <c r="J14" s="75"/>
      <c r="K14" s="75">
        <v>52.4</v>
      </c>
      <c r="L14" s="75">
        <v>47.2</v>
      </c>
      <c r="M14" s="75">
        <v>60.7</v>
      </c>
      <c r="N14" s="86">
        <v>68.5</v>
      </c>
      <c r="O14" s="75">
        <v>67.900000000000006</v>
      </c>
      <c r="P14" s="75">
        <v>100</v>
      </c>
      <c r="Q14" s="75">
        <v>69.599999999999994</v>
      </c>
      <c r="R14" s="75">
        <v>65</v>
      </c>
      <c r="S14" s="75">
        <v>60.4</v>
      </c>
      <c r="T14" s="86">
        <v>69.400000000000006</v>
      </c>
      <c r="U14" s="87">
        <v>69.8</v>
      </c>
      <c r="V14" s="75">
        <v>86</v>
      </c>
      <c r="W14" s="75">
        <v>69.8</v>
      </c>
      <c r="X14" s="75">
        <v>68.099999999999994</v>
      </c>
      <c r="Y14" s="75">
        <v>65</v>
      </c>
      <c r="Z14" s="86">
        <v>58.9</v>
      </c>
      <c r="AA14" s="75">
        <v>70.400000000000006</v>
      </c>
      <c r="AB14" s="75">
        <v>86</v>
      </c>
      <c r="AC14" s="75">
        <v>58.6</v>
      </c>
      <c r="AD14" s="75">
        <v>63.7</v>
      </c>
      <c r="AE14" s="75">
        <v>53.4</v>
      </c>
      <c r="AF14" s="86">
        <v>58.9</v>
      </c>
      <c r="AG14" s="86">
        <v>71.8</v>
      </c>
      <c r="AH14" s="86">
        <v>86.4</v>
      </c>
      <c r="AI14" s="86">
        <v>57.8</v>
      </c>
      <c r="AJ14" s="86">
        <v>74.8</v>
      </c>
      <c r="AK14" s="86">
        <v>59.8</v>
      </c>
      <c r="AL14" s="86">
        <v>60.2</v>
      </c>
      <c r="AM14" s="75">
        <v>75.8</v>
      </c>
      <c r="AN14" s="75">
        <v>86.9</v>
      </c>
      <c r="AO14" s="75">
        <v>58.1</v>
      </c>
      <c r="AP14" s="75">
        <v>69.3</v>
      </c>
      <c r="AQ14" s="75">
        <v>67.7</v>
      </c>
      <c r="AR14" s="86">
        <v>55.3</v>
      </c>
      <c r="AS14" s="75">
        <v>91.6</v>
      </c>
      <c r="AT14" s="75">
        <v>100</v>
      </c>
      <c r="AU14" s="75">
        <v>52.8</v>
      </c>
      <c r="AV14" s="75">
        <v>64.3</v>
      </c>
      <c r="AW14" s="75">
        <v>71.2</v>
      </c>
      <c r="AX14" s="86">
        <v>56.6</v>
      </c>
      <c r="AY14" s="75">
        <v>88.7</v>
      </c>
      <c r="AZ14" s="75">
        <v>100</v>
      </c>
      <c r="BA14" s="75">
        <v>54.4</v>
      </c>
      <c r="BB14" s="75">
        <v>64.5</v>
      </c>
      <c r="BC14" s="75">
        <v>65.599999999999994</v>
      </c>
      <c r="BD14" s="86">
        <v>57.7</v>
      </c>
      <c r="BE14" s="75">
        <v>80.599999999999994</v>
      </c>
      <c r="BF14" s="75">
        <v>100</v>
      </c>
      <c r="BG14" s="75">
        <v>55.7</v>
      </c>
      <c r="BH14" s="75">
        <v>66.7</v>
      </c>
      <c r="BI14" s="75">
        <v>65.3</v>
      </c>
      <c r="BJ14" s="86">
        <v>36.700000000000003</v>
      </c>
      <c r="BK14" s="75">
        <v>82.7</v>
      </c>
      <c r="BL14" s="75">
        <v>100</v>
      </c>
      <c r="BM14" s="75">
        <v>33.799999999999997</v>
      </c>
      <c r="BN14" s="75">
        <v>72.8</v>
      </c>
      <c r="BO14" s="75">
        <v>61.5</v>
      </c>
      <c r="BP14" s="86">
        <v>37.9</v>
      </c>
      <c r="BQ14" s="75">
        <v>83.4</v>
      </c>
      <c r="BR14" s="75"/>
      <c r="BS14" s="75">
        <v>35.4</v>
      </c>
      <c r="BT14" s="75">
        <v>66.2</v>
      </c>
      <c r="BU14" s="75">
        <v>46</v>
      </c>
      <c r="BV14" s="86">
        <v>40</v>
      </c>
      <c r="BW14" s="75">
        <v>72</v>
      </c>
      <c r="BX14" s="75">
        <v>77.900000000000006</v>
      </c>
      <c r="BY14" s="75">
        <v>37</v>
      </c>
      <c r="BZ14" s="75">
        <v>65.900000000000006</v>
      </c>
      <c r="CA14" s="75">
        <v>70.5</v>
      </c>
    </row>
    <row r="15" spans="1:79">
      <c r="A15" s="26" t="s">
        <v>26</v>
      </c>
      <c r="B15" s="85">
        <v>70.8</v>
      </c>
      <c r="C15" s="85">
        <v>41.6</v>
      </c>
      <c r="D15" s="75"/>
      <c r="E15" s="75"/>
      <c r="F15" s="85">
        <v>64.900000000000006</v>
      </c>
      <c r="G15" s="85">
        <v>85.3</v>
      </c>
      <c r="H15" s="85">
        <v>68.2</v>
      </c>
      <c r="I15" s="75">
        <v>42.8</v>
      </c>
      <c r="J15" s="75"/>
      <c r="K15" s="75"/>
      <c r="L15" s="75">
        <v>57.9</v>
      </c>
      <c r="M15" s="75">
        <v>89.5</v>
      </c>
      <c r="N15" s="86">
        <v>65.5</v>
      </c>
      <c r="O15" s="75">
        <v>44.2</v>
      </c>
      <c r="P15" s="75"/>
      <c r="Q15" s="75"/>
      <c r="R15" s="75">
        <v>51.8</v>
      </c>
      <c r="S15" s="75">
        <v>87</v>
      </c>
      <c r="T15" s="86">
        <v>32.6</v>
      </c>
      <c r="U15" s="87">
        <v>45.6</v>
      </c>
      <c r="V15" s="75"/>
      <c r="W15" s="75">
        <v>1.7</v>
      </c>
      <c r="X15" s="75">
        <v>60.5</v>
      </c>
      <c r="Y15" s="75">
        <v>23.6</v>
      </c>
      <c r="Z15" s="86">
        <v>57</v>
      </c>
      <c r="AA15" s="75">
        <v>46.8</v>
      </c>
      <c r="AB15" s="75"/>
      <c r="AC15" s="75">
        <v>8</v>
      </c>
      <c r="AD15" s="75">
        <v>72.7</v>
      </c>
      <c r="AE15" s="75">
        <v>55.9</v>
      </c>
      <c r="AF15" s="86">
        <v>58.5</v>
      </c>
      <c r="AG15" s="86">
        <v>48.1</v>
      </c>
      <c r="AH15" s="75"/>
      <c r="AI15" s="86">
        <v>13.7</v>
      </c>
      <c r="AJ15" s="86">
        <v>77.8</v>
      </c>
      <c r="AK15" s="86">
        <v>57.2</v>
      </c>
      <c r="AL15" s="86">
        <v>62.5</v>
      </c>
      <c r="AM15" s="75">
        <v>49.4</v>
      </c>
      <c r="AN15" s="75"/>
      <c r="AO15" s="75">
        <v>20</v>
      </c>
      <c r="AP15" s="75">
        <v>82.4</v>
      </c>
      <c r="AQ15" s="75">
        <v>61</v>
      </c>
      <c r="AR15" s="86">
        <v>59.9</v>
      </c>
      <c r="AS15" s="75">
        <v>50.6</v>
      </c>
      <c r="AT15" s="75"/>
      <c r="AU15" s="75">
        <v>25.7</v>
      </c>
      <c r="AV15" s="75">
        <v>81.8</v>
      </c>
      <c r="AW15" s="75">
        <v>58</v>
      </c>
      <c r="AX15" s="86">
        <v>57.3</v>
      </c>
      <c r="AY15" s="75">
        <v>51.1</v>
      </c>
      <c r="AZ15" s="75"/>
      <c r="BA15" s="75">
        <v>11.1</v>
      </c>
      <c r="BB15" s="75">
        <v>81</v>
      </c>
      <c r="BC15" s="75">
        <v>56.2</v>
      </c>
      <c r="BD15" s="86">
        <v>55.8</v>
      </c>
      <c r="BE15" s="75">
        <v>22.8</v>
      </c>
      <c r="BF15" s="75"/>
      <c r="BG15" s="75">
        <v>17.5</v>
      </c>
      <c r="BH15" s="75">
        <v>42.8</v>
      </c>
      <c r="BI15" s="75">
        <v>59.9</v>
      </c>
      <c r="BJ15" s="86">
        <v>56</v>
      </c>
      <c r="BK15" s="75">
        <v>22.8</v>
      </c>
      <c r="BL15" s="75"/>
      <c r="BM15" s="75">
        <v>33.1</v>
      </c>
      <c r="BN15" s="75">
        <v>55.8</v>
      </c>
      <c r="BO15" s="75">
        <v>57.8</v>
      </c>
      <c r="BP15" s="86">
        <v>60.6</v>
      </c>
      <c r="BQ15" s="75"/>
      <c r="BR15" s="75"/>
      <c r="BS15" s="75"/>
      <c r="BT15" s="75">
        <v>60.6</v>
      </c>
      <c r="BU15" s="75"/>
      <c r="BV15" s="86">
        <v>59.2</v>
      </c>
      <c r="BW15" s="75">
        <v>36.9</v>
      </c>
      <c r="BX15" s="75"/>
      <c r="BY15" s="75">
        <v>28.6</v>
      </c>
      <c r="BZ15" s="75">
        <v>64.3</v>
      </c>
      <c r="CA15" s="75">
        <v>60.4</v>
      </c>
    </row>
    <row r="16" spans="1:79" ht="47.25">
      <c r="A16" s="26" t="s">
        <v>27</v>
      </c>
      <c r="B16" s="85">
        <v>32.1</v>
      </c>
      <c r="C16" s="85">
        <v>27.5</v>
      </c>
      <c r="D16" s="85">
        <v>26.9</v>
      </c>
      <c r="E16" s="85">
        <v>32.799999999999997</v>
      </c>
      <c r="F16" s="85">
        <v>57.6</v>
      </c>
      <c r="G16" s="85">
        <v>54.6</v>
      </c>
      <c r="H16" s="85">
        <v>31.5</v>
      </c>
      <c r="I16" s="75">
        <v>30.1</v>
      </c>
      <c r="J16" s="75">
        <v>25.2</v>
      </c>
      <c r="K16" s="75">
        <v>26.7</v>
      </c>
      <c r="L16" s="75">
        <v>64.599999999999994</v>
      </c>
      <c r="M16" s="75">
        <v>65.400000000000006</v>
      </c>
      <c r="N16" s="86">
        <v>32.9</v>
      </c>
      <c r="O16" s="75">
        <v>31.1</v>
      </c>
      <c r="P16" s="75">
        <v>27.2</v>
      </c>
      <c r="Q16" s="75">
        <v>28.5</v>
      </c>
      <c r="R16" s="75">
        <v>61.5</v>
      </c>
      <c r="S16" s="75">
        <v>65.3</v>
      </c>
      <c r="T16" s="86">
        <v>33.6</v>
      </c>
      <c r="U16" s="87">
        <v>33.4</v>
      </c>
      <c r="V16" s="75">
        <v>22.7</v>
      </c>
      <c r="W16" s="75">
        <v>25.2</v>
      </c>
      <c r="X16" s="75">
        <v>57.3</v>
      </c>
      <c r="Y16" s="75">
        <v>65.900000000000006</v>
      </c>
      <c r="Z16" s="86">
        <v>44.1</v>
      </c>
      <c r="AA16" s="75">
        <v>50.1</v>
      </c>
      <c r="AB16" s="75">
        <v>23.1</v>
      </c>
      <c r="AC16" s="75">
        <v>26.2</v>
      </c>
      <c r="AD16" s="75">
        <v>62.3</v>
      </c>
      <c r="AE16" s="75">
        <v>65.400000000000006</v>
      </c>
      <c r="AF16" s="86">
        <v>26.3</v>
      </c>
      <c r="AG16" s="86">
        <v>21.8</v>
      </c>
      <c r="AH16" s="86">
        <v>7.8</v>
      </c>
      <c r="AI16" s="86">
        <v>26.7</v>
      </c>
      <c r="AJ16" s="86">
        <v>62.9</v>
      </c>
      <c r="AK16" s="86">
        <v>63.6</v>
      </c>
      <c r="AL16" s="86">
        <v>22.3</v>
      </c>
      <c r="AM16" s="75">
        <v>18.2</v>
      </c>
      <c r="AN16" s="75">
        <v>4.8</v>
      </c>
      <c r="AO16" s="75">
        <v>21.8</v>
      </c>
      <c r="AP16" s="75">
        <v>64.900000000000006</v>
      </c>
      <c r="AQ16" s="75">
        <v>53.3</v>
      </c>
      <c r="AR16" s="86">
        <v>35.700000000000003</v>
      </c>
      <c r="AS16" s="75">
        <v>39.4</v>
      </c>
      <c r="AT16" s="75">
        <v>22.4</v>
      </c>
      <c r="AU16" s="75">
        <v>21.1</v>
      </c>
      <c r="AV16" s="75">
        <v>65.599999999999994</v>
      </c>
      <c r="AW16" s="75">
        <v>54.8</v>
      </c>
      <c r="AX16" s="86">
        <v>39</v>
      </c>
      <c r="AY16" s="75">
        <v>41</v>
      </c>
      <c r="AZ16" s="75">
        <v>12.7</v>
      </c>
      <c r="BA16" s="75">
        <v>23.7</v>
      </c>
      <c r="BB16" s="75">
        <v>61.7</v>
      </c>
      <c r="BC16" s="75">
        <v>56.3</v>
      </c>
      <c r="BD16" s="86">
        <v>41.1</v>
      </c>
      <c r="BE16" s="75">
        <v>43.4</v>
      </c>
      <c r="BF16" s="75">
        <v>14</v>
      </c>
      <c r="BG16" s="75">
        <v>23.6</v>
      </c>
      <c r="BH16" s="75">
        <v>68.7</v>
      </c>
      <c r="BI16" s="75">
        <v>60.4</v>
      </c>
      <c r="BJ16" s="86">
        <v>34.5</v>
      </c>
      <c r="BK16" s="75">
        <v>25.7</v>
      </c>
      <c r="BL16" s="75">
        <v>5.3</v>
      </c>
      <c r="BM16" s="75">
        <v>38.6</v>
      </c>
      <c r="BN16" s="75">
        <v>66.8</v>
      </c>
      <c r="BO16" s="75">
        <v>62.3</v>
      </c>
      <c r="BP16" s="86">
        <v>31.6</v>
      </c>
      <c r="BQ16" s="75">
        <v>21.5</v>
      </c>
      <c r="BR16" s="75">
        <v>3.9</v>
      </c>
      <c r="BS16" s="75">
        <v>35.799999999999997</v>
      </c>
      <c r="BT16" s="75">
        <v>70.5</v>
      </c>
      <c r="BU16" s="75">
        <v>62.1</v>
      </c>
      <c r="BV16" s="86">
        <v>26.9</v>
      </c>
      <c r="BW16" s="75">
        <v>16.8</v>
      </c>
      <c r="BX16" s="75">
        <v>3.6</v>
      </c>
      <c r="BY16" s="75">
        <v>25.2</v>
      </c>
      <c r="BZ16" s="75">
        <v>74.400000000000006</v>
      </c>
      <c r="CA16" s="75">
        <v>67</v>
      </c>
    </row>
    <row r="17" spans="1:79" ht="47.25">
      <c r="A17" s="26" t="s">
        <v>28</v>
      </c>
      <c r="B17" s="85">
        <v>33.1</v>
      </c>
      <c r="C17" s="85">
        <v>25.9</v>
      </c>
      <c r="D17" s="85">
        <v>22.1</v>
      </c>
      <c r="E17" s="85">
        <v>39</v>
      </c>
      <c r="F17" s="85">
        <v>48.4</v>
      </c>
      <c r="G17" s="85">
        <v>58.7</v>
      </c>
      <c r="H17" s="85">
        <v>45.4</v>
      </c>
      <c r="I17" s="75">
        <v>30.7</v>
      </c>
      <c r="J17" s="75">
        <v>25.4</v>
      </c>
      <c r="K17" s="75">
        <v>54.4</v>
      </c>
      <c r="L17" s="75">
        <v>55.3</v>
      </c>
      <c r="M17" s="75">
        <v>63</v>
      </c>
      <c r="N17" s="86">
        <v>55.4</v>
      </c>
      <c r="O17" s="75">
        <v>38</v>
      </c>
      <c r="P17" s="75">
        <v>27.9</v>
      </c>
      <c r="Q17" s="75">
        <v>60.1</v>
      </c>
      <c r="R17" s="75">
        <v>55.4</v>
      </c>
      <c r="S17" s="75">
        <v>56.6</v>
      </c>
      <c r="T17" s="86">
        <v>59.3</v>
      </c>
      <c r="U17" s="87">
        <v>42.6</v>
      </c>
      <c r="V17" s="75">
        <v>30.8</v>
      </c>
      <c r="W17" s="75">
        <v>63.4</v>
      </c>
      <c r="X17" s="75">
        <v>56.2</v>
      </c>
      <c r="Y17" s="75">
        <v>56.1</v>
      </c>
      <c r="Z17" s="86">
        <v>61.9</v>
      </c>
      <c r="AA17" s="75">
        <v>44.3</v>
      </c>
      <c r="AB17" s="75">
        <v>32</v>
      </c>
      <c r="AC17" s="75">
        <v>66.099999999999994</v>
      </c>
      <c r="AD17" s="75">
        <v>58.5</v>
      </c>
      <c r="AE17" s="75">
        <v>60</v>
      </c>
      <c r="AF17" s="86">
        <v>68.2</v>
      </c>
      <c r="AG17" s="86">
        <v>46.2</v>
      </c>
      <c r="AH17" s="86">
        <v>37.200000000000003</v>
      </c>
      <c r="AI17" s="86">
        <v>74.599999999999994</v>
      </c>
      <c r="AJ17" s="86">
        <v>53.6</v>
      </c>
      <c r="AK17" s="86">
        <v>51.1</v>
      </c>
      <c r="AL17" s="86">
        <v>73.099999999999994</v>
      </c>
      <c r="AM17" s="75">
        <v>46.3</v>
      </c>
      <c r="AN17" s="75">
        <v>38.1</v>
      </c>
      <c r="AO17" s="75">
        <v>81.599999999999994</v>
      </c>
      <c r="AP17" s="75">
        <v>57.1</v>
      </c>
      <c r="AQ17" s="75">
        <v>48.5</v>
      </c>
      <c r="AR17" s="86">
        <v>72.2</v>
      </c>
      <c r="AS17" s="75">
        <v>39</v>
      </c>
      <c r="AT17" s="75">
        <v>26.9</v>
      </c>
      <c r="AU17" s="75">
        <v>81.5</v>
      </c>
      <c r="AV17" s="75">
        <v>66.400000000000006</v>
      </c>
      <c r="AW17" s="75">
        <v>71.2</v>
      </c>
      <c r="AX17" s="86">
        <v>73.400000000000006</v>
      </c>
      <c r="AY17" s="75">
        <v>40.4</v>
      </c>
      <c r="AZ17" s="75">
        <v>24.6</v>
      </c>
      <c r="BA17" s="75">
        <v>81.400000000000006</v>
      </c>
      <c r="BB17" s="75">
        <v>55.9</v>
      </c>
      <c r="BC17" s="75">
        <v>86</v>
      </c>
      <c r="BD17" s="86">
        <v>74.2</v>
      </c>
      <c r="BE17" s="75">
        <v>39.1</v>
      </c>
      <c r="BF17" s="75">
        <v>24.7</v>
      </c>
      <c r="BG17" s="75">
        <v>82.1</v>
      </c>
      <c r="BH17" s="75">
        <v>60.2</v>
      </c>
      <c r="BI17" s="75">
        <v>89.1</v>
      </c>
      <c r="BJ17" s="86">
        <v>73.400000000000006</v>
      </c>
      <c r="BK17" s="75">
        <v>36.9</v>
      </c>
      <c r="BL17" s="75">
        <v>29.5</v>
      </c>
      <c r="BM17" s="75">
        <v>84.1</v>
      </c>
      <c r="BN17" s="75">
        <v>68.2</v>
      </c>
      <c r="BO17" s="75">
        <v>71.5</v>
      </c>
      <c r="BP17" s="86">
        <v>71.400000000000006</v>
      </c>
      <c r="BQ17" s="75">
        <v>38.200000000000003</v>
      </c>
      <c r="BR17" s="75">
        <v>26.5</v>
      </c>
      <c r="BS17" s="75">
        <v>80.900000000000006</v>
      </c>
      <c r="BT17" s="75">
        <v>67.900000000000006</v>
      </c>
      <c r="BU17" s="75">
        <v>63</v>
      </c>
      <c r="BV17" s="86">
        <v>71.3</v>
      </c>
      <c r="BW17" s="75">
        <v>36.799999999999997</v>
      </c>
      <c r="BX17" s="75">
        <v>23</v>
      </c>
      <c r="BY17" s="75">
        <v>80.599999999999994</v>
      </c>
      <c r="BZ17" s="75">
        <v>70.8</v>
      </c>
      <c r="CA17" s="75">
        <v>42.2</v>
      </c>
    </row>
    <row r="18" spans="1:79">
      <c r="A18" s="26" t="s">
        <v>29</v>
      </c>
      <c r="B18" s="85">
        <v>39.799999999999997</v>
      </c>
      <c r="C18" s="85">
        <v>33.6</v>
      </c>
      <c r="D18" s="85">
        <v>24.7</v>
      </c>
      <c r="E18" s="85">
        <v>51.2</v>
      </c>
      <c r="F18" s="85">
        <v>70.3</v>
      </c>
      <c r="G18" s="85">
        <v>72.7</v>
      </c>
      <c r="H18" s="85">
        <v>44.2</v>
      </c>
      <c r="I18" s="75">
        <v>39.799999999999997</v>
      </c>
      <c r="J18" s="75">
        <v>39.5</v>
      </c>
      <c r="K18" s="75">
        <v>65.400000000000006</v>
      </c>
      <c r="L18" s="75">
        <v>66</v>
      </c>
      <c r="M18" s="75">
        <v>77.5</v>
      </c>
      <c r="N18" s="86">
        <v>46.5</v>
      </c>
      <c r="O18" s="75">
        <v>42.5</v>
      </c>
      <c r="P18" s="75">
        <v>45.4</v>
      </c>
      <c r="Q18" s="75">
        <v>63.1</v>
      </c>
      <c r="R18" s="75">
        <v>68.8</v>
      </c>
      <c r="S18" s="75">
        <v>75.5</v>
      </c>
      <c r="T18" s="86">
        <v>47.7</v>
      </c>
      <c r="U18" s="87">
        <v>45.4</v>
      </c>
      <c r="V18" s="75">
        <v>52.2</v>
      </c>
      <c r="W18" s="75">
        <v>62.6</v>
      </c>
      <c r="X18" s="75">
        <v>59.4</v>
      </c>
      <c r="Y18" s="75">
        <v>71.2</v>
      </c>
      <c r="Z18" s="86">
        <v>48.7</v>
      </c>
      <c r="AA18" s="75">
        <v>46.7</v>
      </c>
      <c r="AB18" s="75">
        <v>53.9</v>
      </c>
      <c r="AC18" s="75">
        <v>64.099999999999994</v>
      </c>
      <c r="AD18" s="75">
        <v>58.7</v>
      </c>
      <c r="AE18" s="75">
        <v>68.3</v>
      </c>
      <c r="AF18" s="86">
        <v>49.2</v>
      </c>
      <c r="AG18" s="86">
        <v>47</v>
      </c>
      <c r="AH18" s="86">
        <v>56.3</v>
      </c>
      <c r="AI18" s="86">
        <v>57.7</v>
      </c>
      <c r="AJ18" s="86">
        <v>56.8</v>
      </c>
      <c r="AK18" s="86">
        <v>62.7</v>
      </c>
      <c r="AL18" s="86">
        <v>50.1</v>
      </c>
      <c r="AM18" s="75">
        <v>47.3</v>
      </c>
      <c r="AN18" s="75">
        <v>57.7</v>
      </c>
      <c r="AO18" s="75">
        <v>57.3</v>
      </c>
      <c r="AP18" s="75">
        <v>62.2</v>
      </c>
      <c r="AQ18" s="75">
        <v>61.6</v>
      </c>
      <c r="AR18" s="86">
        <v>51.7</v>
      </c>
      <c r="AS18" s="75">
        <v>98</v>
      </c>
      <c r="AT18" s="75">
        <v>100</v>
      </c>
      <c r="AU18" s="75">
        <v>99.1</v>
      </c>
      <c r="AV18" s="75">
        <v>97.8</v>
      </c>
      <c r="AW18" s="75">
        <v>98.8</v>
      </c>
      <c r="AX18" s="86">
        <v>52.8</v>
      </c>
      <c r="AY18" s="75">
        <v>50.3</v>
      </c>
      <c r="AZ18" s="75">
        <v>59</v>
      </c>
      <c r="BA18" s="75">
        <v>48.4</v>
      </c>
      <c r="BB18" s="75">
        <v>63.9</v>
      </c>
      <c r="BC18" s="75">
        <v>59.2</v>
      </c>
      <c r="BD18" s="86">
        <v>50.6</v>
      </c>
      <c r="BE18" s="75">
        <v>47.6</v>
      </c>
      <c r="BF18" s="75">
        <v>60.1</v>
      </c>
      <c r="BG18" s="75">
        <v>43.5</v>
      </c>
      <c r="BH18" s="75">
        <v>62.2</v>
      </c>
      <c r="BI18" s="75">
        <v>61</v>
      </c>
      <c r="BJ18" s="86">
        <v>53.8</v>
      </c>
      <c r="BK18" s="75">
        <v>51.7</v>
      </c>
      <c r="BL18" s="75">
        <v>59.2</v>
      </c>
      <c r="BM18" s="75">
        <v>42.8</v>
      </c>
      <c r="BN18" s="75">
        <v>65.599999999999994</v>
      </c>
      <c r="BO18" s="75">
        <v>68.8</v>
      </c>
      <c r="BP18" s="86">
        <v>53</v>
      </c>
      <c r="BQ18" s="75">
        <v>50.1</v>
      </c>
      <c r="BR18" s="75">
        <v>60.3</v>
      </c>
      <c r="BS18" s="75">
        <v>40.6</v>
      </c>
      <c r="BT18" s="75">
        <v>66.8</v>
      </c>
      <c r="BU18" s="75">
        <v>73.900000000000006</v>
      </c>
      <c r="BV18" s="86">
        <v>51.4</v>
      </c>
      <c r="BW18" s="75">
        <v>47.5</v>
      </c>
      <c r="BX18" s="75">
        <v>60.8</v>
      </c>
      <c r="BY18" s="75">
        <v>43.4</v>
      </c>
      <c r="BZ18" s="75">
        <v>70.599999999999994</v>
      </c>
      <c r="CA18" s="75">
        <v>75.5</v>
      </c>
    </row>
    <row r="19" spans="1:79" ht="31.5">
      <c r="A19" s="26" t="s">
        <v>30</v>
      </c>
      <c r="B19" s="85">
        <v>53.5</v>
      </c>
      <c r="C19" s="85">
        <v>45.5</v>
      </c>
      <c r="D19" s="85">
        <v>25.9</v>
      </c>
      <c r="E19" s="85">
        <v>63</v>
      </c>
      <c r="F19" s="85">
        <v>69.099999999999994</v>
      </c>
      <c r="G19" s="85">
        <v>68.400000000000006</v>
      </c>
      <c r="H19" s="85">
        <v>54.2</v>
      </c>
      <c r="I19" s="75">
        <v>47.9</v>
      </c>
      <c r="J19" s="75">
        <v>26.6</v>
      </c>
      <c r="K19" s="75">
        <v>65.8</v>
      </c>
      <c r="L19" s="75">
        <v>63.4</v>
      </c>
      <c r="M19" s="75">
        <v>69.7</v>
      </c>
      <c r="N19" s="86">
        <v>53.1</v>
      </c>
      <c r="O19" s="75">
        <v>47.1</v>
      </c>
      <c r="P19" s="75">
        <v>30.2</v>
      </c>
      <c r="Q19" s="75">
        <v>60.9</v>
      </c>
      <c r="R19" s="75">
        <v>60.8</v>
      </c>
      <c r="S19" s="75">
        <v>66.7</v>
      </c>
      <c r="T19" s="86">
        <v>55</v>
      </c>
      <c r="U19" s="87">
        <v>50.5</v>
      </c>
      <c r="V19" s="75">
        <v>38.700000000000003</v>
      </c>
      <c r="W19" s="75">
        <v>65.2</v>
      </c>
      <c r="X19" s="75">
        <v>61.4</v>
      </c>
      <c r="Y19" s="75">
        <v>65.900000000000006</v>
      </c>
      <c r="Z19" s="86">
        <v>56.4</v>
      </c>
      <c r="AA19" s="75">
        <v>51.6</v>
      </c>
      <c r="AB19" s="75">
        <v>37.799999999999997</v>
      </c>
      <c r="AC19" s="75">
        <v>67</v>
      </c>
      <c r="AD19" s="75">
        <v>63.2</v>
      </c>
      <c r="AE19" s="75">
        <v>67</v>
      </c>
      <c r="AF19" s="86">
        <v>52.9</v>
      </c>
      <c r="AG19" s="86">
        <v>50.3</v>
      </c>
      <c r="AH19" s="86">
        <v>37.1</v>
      </c>
      <c r="AI19" s="86">
        <v>56.1</v>
      </c>
      <c r="AJ19" s="86">
        <v>56</v>
      </c>
      <c r="AK19" s="86">
        <v>66.099999999999994</v>
      </c>
      <c r="AL19" s="86">
        <v>53.6</v>
      </c>
      <c r="AM19" s="75">
        <v>49.4</v>
      </c>
      <c r="AN19" s="75">
        <v>21.8</v>
      </c>
      <c r="AO19" s="75">
        <v>53.6</v>
      </c>
      <c r="AP19" s="75">
        <v>59.5</v>
      </c>
      <c r="AQ19" s="75">
        <v>68.5</v>
      </c>
      <c r="AR19" s="86">
        <v>45.2</v>
      </c>
      <c r="AS19" s="75">
        <v>41.7</v>
      </c>
      <c r="AT19" s="75">
        <v>22.1</v>
      </c>
      <c r="AU19" s="75">
        <v>45.4</v>
      </c>
      <c r="AV19" s="75">
        <v>48.1</v>
      </c>
      <c r="AW19" s="75">
        <v>70.3</v>
      </c>
      <c r="AX19" s="86">
        <v>44.9</v>
      </c>
      <c r="AY19" s="75">
        <v>39.200000000000003</v>
      </c>
      <c r="AZ19" s="75">
        <v>25.7</v>
      </c>
      <c r="BA19" s="75">
        <v>47.7</v>
      </c>
      <c r="BB19" s="75">
        <v>50.7</v>
      </c>
      <c r="BC19" s="75">
        <v>68.3</v>
      </c>
      <c r="BD19" s="86">
        <v>48.2</v>
      </c>
      <c r="BE19" s="75">
        <v>39.200000000000003</v>
      </c>
      <c r="BF19" s="75">
        <v>26.6</v>
      </c>
      <c r="BG19" s="75">
        <v>50.1</v>
      </c>
      <c r="BH19" s="75">
        <v>58.5</v>
      </c>
      <c r="BI19" s="75">
        <v>67.900000000000006</v>
      </c>
      <c r="BJ19" s="86">
        <v>51</v>
      </c>
      <c r="BK19" s="75">
        <v>40.299999999999997</v>
      </c>
      <c r="BL19" s="75">
        <v>29.3</v>
      </c>
      <c r="BM19" s="75">
        <v>51.9</v>
      </c>
      <c r="BN19" s="75">
        <v>63.2</v>
      </c>
      <c r="BO19" s="75">
        <v>69</v>
      </c>
      <c r="BP19" s="86">
        <v>53.4</v>
      </c>
      <c r="BQ19" s="75">
        <v>39.4</v>
      </c>
      <c r="BR19" s="75">
        <v>26.9</v>
      </c>
      <c r="BS19" s="75">
        <v>54.7</v>
      </c>
      <c r="BT19" s="75">
        <v>69</v>
      </c>
      <c r="BU19" s="75">
        <v>72.5</v>
      </c>
      <c r="BV19" s="86">
        <v>56.3</v>
      </c>
      <c r="BW19" s="75">
        <v>39.200000000000003</v>
      </c>
      <c r="BX19" s="75">
        <v>27.8</v>
      </c>
      <c r="BY19" s="75">
        <v>66.7</v>
      </c>
      <c r="BZ19" s="75">
        <v>75.900000000000006</v>
      </c>
      <c r="CA19" s="75">
        <v>71.7</v>
      </c>
    </row>
    <row r="20" spans="1:79" ht="47.25">
      <c r="A20" s="26" t="s">
        <v>31</v>
      </c>
      <c r="B20" s="85">
        <v>34.299999999999997</v>
      </c>
      <c r="C20" s="85">
        <v>32.299999999999997</v>
      </c>
      <c r="D20" s="85">
        <v>45.9</v>
      </c>
      <c r="E20" s="85">
        <v>56.9</v>
      </c>
      <c r="F20" s="85">
        <v>50.9</v>
      </c>
      <c r="G20" s="85">
        <v>60.5</v>
      </c>
      <c r="H20" s="85">
        <v>39.799999999999997</v>
      </c>
      <c r="I20" s="75">
        <v>37.700000000000003</v>
      </c>
      <c r="J20" s="75">
        <v>38.299999999999997</v>
      </c>
      <c r="K20" s="75">
        <v>59.6</v>
      </c>
      <c r="L20" s="75">
        <v>58.7</v>
      </c>
      <c r="M20" s="75">
        <v>51.1</v>
      </c>
      <c r="N20" s="86">
        <v>43.2</v>
      </c>
      <c r="O20" s="75">
        <v>100</v>
      </c>
      <c r="P20" s="75">
        <v>100</v>
      </c>
      <c r="Q20" s="75">
        <v>100</v>
      </c>
      <c r="R20" s="75">
        <v>100</v>
      </c>
      <c r="S20" s="75">
        <v>100</v>
      </c>
      <c r="T20" s="86">
        <v>46.7</v>
      </c>
      <c r="U20" s="87">
        <v>45.1</v>
      </c>
      <c r="V20" s="75">
        <v>51.2</v>
      </c>
      <c r="W20" s="75">
        <v>52.2</v>
      </c>
      <c r="X20" s="75">
        <v>60.4</v>
      </c>
      <c r="Y20" s="75">
        <v>51.5</v>
      </c>
      <c r="Z20" s="86">
        <v>42.3</v>
      </c>
      <c r="AA20" s="75">
        <v>40.9</v>
      </c>
      <c r="AB20" s="75">
        <v>50</v>
      </c>
      <c r="AC20" s="75">
        <v>37.700000000000003</v>
      </c>
      <c r="AD20" s="75">
        <v>58.4</v>
      </c>
      <c r="AE20" s="75">
        <v>56</v>
      </c>
      <c r="AF20" s="86">
        <v>46.4</v>
      </c>
      <c r="AG20" s="86">
        <v>42.2</v>
      </c>
      <c r="AH20" s="86">
        <v>59</v>
      </c>
      <c r="AI20" s="86">
        <v>36.4</v>
      </c>
      <c r="AJ20" s="86">
        <v>60.2</v>
      </c>
      <c r="AK20" s="86">
        <v>59.2</v>
      </c>
      <c r="AL20" s="86">
        <v>49.5</v>
      </c>
      <c r="AM20" s="75">
        <v>45.6</v>
      </c>
      <c r="AN20" s="75">
        <v>30.1</v>
      </c>
      <c r="AO20" s="75">
        <v>30.6</v>
      </c>
      <c r="AP20" s="75">
        <v>64.5</v>
      </c>
      <c r="AQ20" s="75">
        <v>60.5</v>
      </c>
      <c r="AR20" s="86">
        <v>51.1</v>
      </c>
      <c r="AS20" s="75">
        <v>47.3</v>
      </c>
      <c r="AT20" s="75">
        <v>62.3</v>
      </c>
      <c r="AU20" s="75">
        <v>44.1</v>
      </c>
      <c r="AV20" s="75">
        <v>58.5</v>
      </c>
      <c r="AW20" s="75">
        <v>51.2</v>
      </c>
      <c r="AX20" s="86">
        <v>35.6</v>
      </c>
      <c r="AY20" s="75">
        <v>33.4</v>
      </c>
      <c r="AZ20" s="75">
        <v>84</v>
      </c>
      <c r="BA20" s="75">
        <v>19.8</v>
      </c>
      <c r="BB20" s="75">
        <v>60.4</v>
      </c>
      <c r="BC20" s="75">
        <v>52.6</v>
      </c>
      <c r="BD20" s="86">
        <v>36.700000000000003</v>
      </c>
      <c r="BE20" s="75">
        <v>34.5</v>
      </c>
      <c r="BF20" s="75">
        <v>35</v>
      </c>
      <c r="BG20" s="75">
        <v>21.4</v>
      </c>
      <c r="BH20" s="75">
        <v>62.3</v>
      </c>
      <c r="BI20" s="75">
        <v>57.8</v>
      </c>
      <c r="BJ20" s="86">
        <v>36.6</v>
      </c>
      <c r="BK20" s="75">
        <v>36</v>
      </c>
      <c r="BL20" s="75">
        <v>37.200000000000003</v>
      </c>
      <c r="BM20" s="75">
        <v>23.3</v>
      </c>
      <c r="BN20" s="75">
        <v>55.4</v>
      </c>
      <c r="BO20" s="75">
        <v>50.6</v>
      </c>
      <c r="BP20" s="86">
        <v>36.799999999999997</v>
      </c>
      <c r="BQ20" s="75">
        <v>34.700000000000003</v>
      </c>
      <c r="BR20" s="75">
        <v>38.700000000000003</v>
      </c>
      <c r="BS20" s="75">
        <v>25.5</v>
      </c>
      <c r="BT20" s="75">
        <v>59.7</v>
      </c>
      <c r="BU20" s="75">
        <v>53.3</v>
      </c>
      <c r="BV20" s="86">
        <v>42.5</v>
      </c>
      <c r="BW20" s="75">
        <v>41.6</v>
      </c>
      <c r="BX20" s="75">
        <v>43.4</v>
      </c>
      <c r="BY20" s="75">
        <v>27.5</v>
      </c>
      <c r="BZ20" s="75">
        <v>61.4</v>
      </c>
      <c r="CA20" s="75">
        <v>61.6</v>
      </c>
    </row>
  </sheetData>
  <mergeCells count="16">
    <mergeCell ref="BD3:BI3"/>
    <mergeCell ref="BJ3:BO3"/>
    <mergeCell ref="BP3:BU3"/>
    <mergeCell ref="BV3:CA3"/>
    <mergeCell ref="A1:B1"/>
    <mergeCell ref="A2:K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1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ColWidth="9.140625" defaultRowHeight="15.75"/>
  <cols>
    <col min="1" max="1" width="35.7109375" style="2" customWidth="1"/>
    <col min="2" max="31" width="11.7109375" style="2" customWidth="1"/>
    <col min="32" max="32" width="14.85546875" style="2" customWidth="1"/>
    <col min="33" max="33" width="10.7109375" style="2" customWidth="1"/>
    <col min="34" max="34" width="9.140625" style="2"/>
    <col min="35" max="35" width="13.5703125" style="2" customWidth="1"/>
    <col min="36" max="36" width="16" style="2" customWidth="1"/>
    <col min="37" max="37" width="15.140625" style="2" customWidth="1"/>
    <col min="38" max="38" width="14.85546875" style="2" customWidth="1"/>
    <col min="39" max="39" width="10.7109375" style="2" customWidth="1"/>
    <col min="40" max="40" width="9.140625" style="2"/>
    <col min="41" max="41" width="13.5703125" style="2" customWidth="1"/>
    <col min="42" max="42" width="16" style="2" customWidth="1"/>
    <col min="43" max="43" width="15.140625" style="2" customWidth="1"/>
    <col min="44" max="16384" width="9.140625" style="2"/>
  </cols>
  <sheetData>
    <row r="1" spans="1:43" ht="33" customHeight="1">
      <c r="A1" s="107" t="s">
        <v>2</v>
      </c>
      <c r="B1" s="107"/>
    </row>
    <row r="2" spans="1:43" s="8" customFormat="1" ht="47.25" customHeight="1">
      <c r="A2" s="104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43" s="18" customFormat="1">
      <c r="A3" s="105"/>
      <c r="B3" s="103">
        <v>2017</v>
      </c>
      <c r="C3" s="103"/>
      <c r="D3" s="103"/>
      <c r="E3" s="103"/>
      <c r="F3" s="103"/>
      <c r="G3" s="103"/>
      <c r="H3" s="103">
        <v>2018</v>
      </c>
      <c r="I3" s="103"/>
      <c r="J3" s="103"/>
      <c r="K3" s="103"/>
      <c r="L3" s="103"/>
      <c r="M3" s="103"/>
      <c r="N3" s="103">
        <v>2019</v>
      </c>
      <c r="O3" s="103"/>
      <c r="P3" s="103"/>
      <c r="Q3" s="103"/>
      <c r="R3" s="103"/>
      <c r="S3" s="103"/>
      <c r="T3" s="103">
        <v>2020</v>
      </c>
      <c r="U3" s="103"/>
      <c r="V3" s="103"/>
      <c r="W3" s="103"/>
      <c r="X3" s="103"/>
      <c r="Y3" s="103"/>
      <c r="Z3" s="103">
        <v>2021</v>
      </c>
      <c r="AA3" s="103"/>
      <c r="AB3" s="103"/>
      <c r="AC3" s="103"/>
      <c r="AD3" s="103"/>
      <c r="AE3" s="103"/>
      <c r="AF3" s="103">
        <v>2022</v>
      </c>
      <c r="AG3" s="103"/>
      <c r="AH3" s="103"/>
      <c r="AI3" s="103"/>
      <c r="AJ3" s="103"/>
      <c r="AK3" s="103"/>
      <c r="AL3" s="103">
        <v>2023</v>
      </c>
      <c r="AM3" s="103"/>
      <c r="AN3" s="103"/>
      <c r="AO3" s="103"/>
      <c r="AP3" s="103"/>
      <c r="AQ3" s="103"/>
    </row>
    <row r="4" spans="1:43" ht="47.25">
      <c r="A4" s="105"/>
      <c r="B4" s="19" t="s">
        <v>8</v>
      </c>
      <c r="C4" s="19" t="s">
        <v>15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8</v>
      </c>
      <c r="I4" s="19" t="s">
        <v>15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8</v>
      </c>
      <c r="O4" s="19" t="s">
        <v>15</v>
      </c>
      <c r="P4" s="19" t="s">
        <v>9</v>
      </c>
      <c r="Q4" s="19" t="s">
        <v>10</v>
      </c>
      <c r="R4" s="25" t="s">
        <v>11</v>
      </c>
      <c r="S4" s="19" t="s">
        <v>12</v>
      </c>
      <c r="T4" s="19" t="s">
        <v>8</v>
      </c>
      <c r="U4" s="19" t="s">
        <v>15</v>
      </c>
      <c r="V4" s="19" t="s">
        <v>9</v>
      </c>
      <c r="W4" s="19" t="s">
        <v>10</v>
      </c>
      <c r="X4" s="19" t="s">
        <v>11</v>
      </c>
      <c r="Y4" s="19" t="s">
        <v>12</v>
      </c>
      <c r="Z4" s="19" t="s">
        <v>8</v>
      </c>
      <c r="AA4" s="19" t="s">
        <v>15</v>
      </c>
      <c r="AB4" s="19" t="s">
        <v>9</v>
      </c>
      <c r="AC4" s="19" t="s">
        <v>10</v>
      </c>
      <c r="AD4" s="19" t="s">
        <v>11</v>
      </c>
      <c r="AE4" s="19" t="s">
        <v>12</v>
      </c>
      <c r="AF4" s="19" t="s">
        <v>8</v>
      </c>
      <c r="AG4" s="19" t="s">
        <v>15</v>
      </c>
      <c r="AH4" s="19" t="s">
        <v>9</v>
      </c>
      <c r="AI4" s="19" t="s">
        <v>10</v>
      </c>
      <c r="AJ4" s="19" t="s">
        <v>11</v>
      </c>
      <c r="AK4" s="19" t="s">
        <v>12</v>
      </c>
      <c r="AL4" s="19" t="s">
        <v>8</v>
      </c>
      <c r="AM4" s="19" t="s">
        <v>15</v>
      </c>
      <c r="AN4" s="19" t="s">
        <v>9</v>
      </c>
      <c r="AO4" s="19" t="s">
        <v>10</v>
      </c>
      <c r="AP4" s="19" t="s">
        <v>11</v>
      </c>
      <c r="AQ4" s="19" t="s">
        <v>12</v>
      </c>
    </row>
    <row r="5" spans="1:43" s="1" customFormat="1" ht="31.5">
      <c r="A5" s="41" t="s">
        <v>14</v>
      </c>
      <c r="B5" s="83">
        <v>58.7</v>
      </c>
      <c r="C5" s="74">
        <v>40.799999999999997</v>
      </c>
      <c r="D5" s="74">
        <v>25.9</v>
      </c>
      <c r="E5" s="74">
        <v>66.099999999999994</v>
      </c>
      <c r="F5" s="74">
        <v>73.7</v>
      </c>
      <c r="G5" s="74">
        <v>57.1</v>
      </c>
      <c r="H5" s="53">
        <v>58</v>
      </c>
      <c r="I5" s="74">
        <v>39.9</v>
      </c>
      <c r="J5" s="74">
        <v>24.6</v>
      </c>
      <c r="K5" s="74">
        <v>64</v>
      </c>
      <c r="L5" s="74">
        <v>76</v>
      </c>
      <c r="M5" s="74">
        <v>62.5</v>
      </c>
      <c r="N5" s="83">
        <v>55.4</v>
      </c>
      <c r="O5" s="74">
        <v>36.5</v>
      </c>
      <c r="P5" s="74">
        <v>23.8</v>
      </c>
      <c r="Q5" s="74">
        <v>63</v>
      </c>
      <c r="R5" s="74">
        <v>71.099999999999994</v>
      </c>
      <c r="S5" s="74">
        <v>62</v>
      </c>
      <c r="T5" s="83">
        <v>54.7</v>
      </c>
      <c r="U5" s="74">
        <v>37.799999999999997</v>
      </c>
      <c r="V5" s="74">
        <v>24.5</v>
      </c>
      <c r="W5" s="74">
        <v>63.6</v>
      </c>
      <c r="X5" s="74">
        <v>60.1</v>
      </c>
      <c r="Y5" s="74">
        <v>60.4</v>
      </c>
      <c r="Z5" s="90">
        <v>54.989938385073003</v>
      </c>
      <c r="AA5" s="84">
        <v>37.9</v>
      </c>
      <c r="AB5" s="84">
        <v>24.8</v>
      </c>
      <c r="AC5" s="84">
        <v>62.3</v>
      </c>
      <c r="AD5" s="84">
        <v>66.400000000000006</v>
      </c>
      <c r="AE5" s="84">
        <v>57.2</v>
      </c>
      <c r="AF5" s="99">
        <v>51.846580809471426</v>
      </c>
      <c r="AG5" s="99">
        <v>35.408944482857962</v>
      </c>
      <c r="AH5" s="99">
        <v>20.953644753067387</v>
      </c>
      <c r="AI5" s="99">
        <v>59.280977711287193</v>
      </c>
      <c r="AJ5" s="99">
        <v>62.183877001912116</v>
      </c>
      <c r="AK5" s="99">
        <v>58.610185097430033</v>
      </c>
      <c r="AL5" s="99">
        <v>51.512011203380091</v>
      </c>
      <c r="AM5" s="99">
        <v>35.73914401574504</v>
      </c>
      <c r="AN5" s="99">
        <v>19.894259117405685</v>
      </c>
      <c r="AO5" s="99">
        <v>57.590423320571844</v>
      </c>
      <c r="AP5" s="99">
        <v>60.753503401839517</v>
      </c>
      <c r="AQ5" s="99">
        <v>66.459985705044005</v>
      </c>
    </row>
    <row r="6" spans="1:43" customFormat="1" ht="63">
      <c r="A6" s="34" t="s">
        <v>65</v>
      </c>
      <c r="B6" s="86">
        <v>51.5</v>
      </c>
      <c r="C6" s="91">
        <v>76.7</v>
      </c>
      <c r="D6" s="91">
        <v>36.1</v>
      </c>
      <c r="E6" s="91">
        <v>63.1</v>
      </c>
      <c r="F6" s="91">
        <v>28.8</v>
      </c>
      <c r="G6" s="91">
        <v>78.7</v>
      </c>
      <c r="H6" s="86">
        <v>71.599999999999994</v>
      </c>
      <c r="I6" s="91">
        <v>84.2</v>
      </c>
      <c r="J6" s="91">
        <v>35.799999999999997</v>
      </c>
      <c r="K6" s="91">
        <v>63.7</v>
      </c>
      <c r="L6" s="91">
        <v>70.3</v>
      </c>
      <c r="M6" s="91">
        <v>72.400000000000006</v>
      </c>
      <c r="N6" s="86">
        <v>69.099999999999994</v>
      </c>
      <c r="O6" s="91">
        <v>83.4</v>
      </c>
      <c r="P6" s="91">
        <v>36.5</v>
      </c>
      <c r="Q6" s="91">
        <v>66.599999999999994</v>
      </c>
      <c r="R6" s="91">
        <v>64.7</v>
      </c>
      <c r="S6" s="91">
        <v>63.7</v>
      </c>
      <c r="T6" s="86">
        <v>68.099999999999994</v>
      </c>
      <c r="U6" s="91">
        <v>83.6</v>
      </c>
      <c r="V6" s="91">
        <v>37.200000000000003</v>
      </c>
      <c r="W6" s="91">
        <v>69.099999999999994</v>
      </c>
      <c r="X6" s="91">
        <v>61.7</v>
      </c>
      <c r="Y6" s="91">
        <v>59.3</v>
      </c>
      <c r="Z6" s="92">
        <v>69.975116462029405</v>
      </c>
      <c r="AA6" s="87">
        <v>78.099999999999994</v>
      </c>
      <c r="AB6" s="87">
        <v>38</v>
      </c>
      <c r="AC6" s="87">
        <v>68.3</v>
      </c>
      <c r="AD6" s="87">
        <v>68.400000000000006</v>
      </c>
      <c r="AE6" s="87">
        <v>67.7</v>
      </c>
      <c r="AF6" s="98">
        <v>74.551881747189924</v>
      </c>
      <c r="AG6" s="98">
        <v>85.218431464763682</v>
      </c>
      <c r="AH6" s="98">
        <v>38.849542235273795</v>
      </c>
      <c r="AI6" s="98">
        <v>72.249523707779147</v>
      </c>
      <c r="AJ6" s="98">
        <v>74.44952935055106</v>
      </c>
      <c r="AK6" s="98">
        <v>68.166664616368763</v>
      </c>
      <c r="AL6" s="98">
        <v>76.43150843574638</v>
      </c>
      <c r="AM6" s="98">
        <v>86.626243648319743</v>
      </c>
      <c r="AN6" s="98">
        <v>40.766971843150806</v>
      </c>
      <c r="AO6" s="98">
        <v>72.834835370750426</v>
      </c>
      <c r="AP6" s="98">
        <v>76.330119398511272</v>
      </c>
      <c r="AQ6" s="98">
        <v>72.784286786500275</v>
      </c>
    </row>
    <row r="7" spans="1:43" customFormat="1" ht="63">
      <c r="A7" s="34" t="s">
        <v>66</v>
      </c>
      <c r="B7" s="86">
        <v>48.7</v>
      </c>
      <c r="C7" s="91">
        <v>74.7</v>
      </c>
      <c r="D7" s="91">
        <v>35.1</v>
      </c>
      <c r="E7" s="91">
        <v>63.6</v>
      </c>
      <c r="F7" s="91">
        <v>25.4</v>
      </c>
      <c r="G7" s="91">
        <v>82.3</v>
      </c>
      <c r="H7" s="86">
        <v>70.599999999999994</v>
      </c>
      <c r="I7" s="91">
        <v>83.6</v>
      </c>
      <c r="J7" s="91">
        <v>35.799999999999997</v>
      </c>
      <c r="K7" s="91">
        <v>64.3</v>
      </c>
      <c r="L7" s="91">
        <v>67.900000000000006</v>
      </c>
      <c r="M7" s="91">
        <v>64.7</v>
      </c>
      <c r="N7" s="86">
        <v>72.400000000000006</v>
      </c>
      <c r="O7" s="91">
        <v>81.8</v>
      </c>
      <c r="P7" s="91">
        <v>36.5</v>
      </c>
      <c r="Q7" s="91">
        <v>66.900000000000006</v>
      </c>
      <c r="R7" s="91">
        <v>73.8</v>
      </c>
      <c r="S7" s="91">
        <v>82.5</v>
      </c>
      <c r="T7" s="86">
        <v>71.5</v>
      </c>
      <c r="U7" s="91">
        <v>81.8</v>
      </c>
      <c r="V7" s="91">
        <v>37.200000000000003</v>
      </c>
      <c r="W7" s="91">
        <v>68.599999999999994</v>
      </c>
      <c r="X7" s="91">
        <v>69.599999999999994</v>
      </c>
      <c r="Y7" s="91">
        <v>74.3</v>
      </c>
      <c r="Z7" s="92">
        <v>74.015842993755172</v>
      </c>
      <c r="AA7" s="87">
        <v>83.4</v>
      </c>
      <c r="AB7" s="87">
        <v>38</v>
      </c>
      <c r="AC7" s="87">
        <v>67.8</v>
      </c>
      <c r="AD7" s="87">
        <v>74.7</v>
      </c>
      <c r="AE7" s="87">
        <v>81.099999999999994</v>
      </c>
      <c r="AF7" s="98">
        <v>78.35685495446873</v>
      </c>
      <c r="AG7" s="98">
        <v>82.162921348314612</v>
      </c>
      <c r="AH7" s="98">
        <v>38.849542235273795</v>
      </c>
      <c r="AI7" s="98">
        <v>72.251597069332661</v>
      </c>
      <c r="AJ7" s="98">
        <v>81.985833229775068</v>
      </c>
      <c r="AK7" s="98">
        <v>86.553463349024881</v>
      </c>
      <c r="AL7" s="98">
        <v>78.233453624078621</v>
      </c>
      <c r="AM7" s="98">
        <v>83.511454641850605</v>
      </c>
      <c r="AN7" s="98">
        <v>40.766971843150806</v>
      </c>
      <c r="AO7" s="98">
        <v>72.644973410990119</v>
      </c>
      <c r="AP7" s="98">
        <v>81.09319581347782</v>
      </c>
      <c r="AQ7" s="98">
        <v>87.502329568750227</v>
      </c>
    </row>
    <row r="8" spans="1:43" customFormat="1">
      <c r="A8" s="34" t="s">
        <v>67</v>
      </c>
      <c r="B8" s="58">
        <v>100</v>
      </c>
      <c r="C8" s="91">
        <v>100</v>
      </c>
      <c r="D8" s="91">
        <v>100</v>
      </c>
      <c r="E8" s="91">
        <v>99.9</v>
      </c>
      <c r="F8" s="91">
        <v>100</v>
      </c>
      <c r="G8" s="91">
        <v>100</v>
      </c>
      <c r="H8" s="86">
        <v>76.2</v>
      </c>
      <c r="I8" s="91">
        <v>88.4</v>
      </c>
      <c r="J8" s="91"/>
      <c r="K8" s="91">
        <v>16.3</v>
      </c>
      <c r="L8" s="91">
        <v>75</v>
      </c>
      <c r="M8" s="91">
        <v>83.1</v>
      </c>
      <c r="N8" s="86">
        <v>59.2</v>
      </c>
      <c r="O8" s="91">
        <v>93.6</v>
      </c>
      <c r="P8" s="91"/>
      <c r="Q8" s="91">
        <v>44.4</v>
      </c>
      <c r="R8" s="91">
        <v>54.6</v>
      </c>
      <c r="S8" s="91">
        <v>54.5</v>
      </c>
      <c r="T8" s="86">
        <v>58.4</v>
      </c>
      <c r="U8" s="91">
        <v>89.6</v>
      </c>
      <c r="V8" s="91"/>
      <c r="W8" s="91"/>
      <c r="X8" s="91">
        <v>52.4</v>
      </c>
      <c r="Y8" s="91">
        <v>51.8</v>
      </c>
      <c r="Z8" s="92">
        <v>56.842564246977282</v>
      </c>
      <c r="AA8" s="87">
        <v>52.7</v>
      </c>
      <c r="AB8" s="87"/>
      <c r="AC8" s="87"/>
      <c r="AD8" s="87">
        <v>55.5</v>
      </c>
      <c r="AE8" s="87">
        <v>58.4</v>
      </c>
      <c r="AF8" s="98">
        <v>63.077316483679645</v>
      </c>
      <c r="AG8" s="98">
        <v>95.123623011015908</v>
      </c>
      <c r="AH8" s="98" t="s">
        <v>298</v>
      </c>
      <c r="AI8" s="98">
        <v>72.096128170894531</v>
      </c>
      <c r="AJ8" s="98">
        <v>55.391871675531917</v>
      </c>
      <c r="AK8" s="98">
        <v>57.251162608933527</v>
      </c>
      <c r="AL8" s="98">
        <v>71.270005376121745</v>
      </c>
      <c r="AM8" s="98">
        <v>96.465551573078457</v>
      </c>
      <c r="AN8" s="98" t="s">
        <v>298</v>
      </c>
      <c r="AO8" s="98">
        <v>86.849132176234974</v>
      </c>
      <c r="AP8" s="98">
        <v>67.046545606345234</v>
      </c>
      <c r="AQ8" s="98">
        <v>64.906922912330529</v>
      </c>
    </row>
    <row r="9" spans="1:43" customFormat="1">
      <c r="A9" s="34" t="s">
        <v>68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2">
        <v>99.188311688311686</v>
      </c>
      <c r="AA9" s="87"/>
      <c r="AB9" s="87"/>
      <c r="AC9" s="87"/>
      <c r="AD9" s="87"/>
      <c r="AE9" s="87">
        <v>96</v>
      </c>
      <c r="AF9" s="98">
        <v>100</v>
      </c>
      <c r="AG9" s="98">
        <v>100</v>
      </c>
      <c r="AH9" s="98" t="s">
        <v>298</v>
      </c>
      <c r="AI9" s="98" t="s">
        <v>298</v>
      </c>
      <c r="AJ9" s="98">
        <v>100</v>
      </c>
      <c r="AK9" s="98">
        <v>100</v>
      </c>
      <c r="AL9" s="98">
        <v>100</v>
      </c>
      <c r="AM9" s="98">
        <v>100</v>
      </c>
      <c r="AN9" s="98" t="s">
        <v>298</v>
      </c>
      <c r="AO9" s="98" t="s">
        <v>298</v>
      </c>
      <c r="AP9" s="98">
        <v>100</v>
      </c>
      <c r="AQ9" s="98">
        <v>100</v>
      </c>
    </row>
    <row r="10" spans="1:43" customFormat="1" ht="31.5">
      <c r="A10" s="34" t="s">
        <v>69</v>
      </c>
      <c r="B10" s="91"/>
      <c r="C10" s="91"/>
      <c r="D10" s="93"/>
      <c r="E10" s="91"/>
      <c r="F10" s="91"/>
      <c r="G10" s="91"/>
      <c r="H10" s="91"/>
      <c r="I10" s="91"/>
      <c r="J10" s="93"/>
      <c r="K10" s="91"/>
      <c r="L10" s="91"/>
      <c r="M10" s="91"/>
      <c r="N10" s="91"/>
      <c r="O10" s="91"/>
      <c r="P10" s="93"/>
      <c r="Q10" s="91"/>
      <c r="R10" s="91"/>
      <c r="S10" s="91"/>
      <c r="T10" s="91"/>
      <c r="U10" s="91"/>
      <c r="V10" s="93"/>
      <c r="W10" s="91"/>
      <c r="X10" s="91"/>
      <c r="Y10" s="91"/>
      <c r="Z10" s="87"/>
      <c r="AA10" s="87"/>
      <c r="AB10" s="87"/>
      <c r="AC10" s="87"/>
      <c r="AD10" s="87"/>
      <c r="AE10" s="87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</row>
    <row r="11" spans="1:43" customFormat="1">
      <c r="A11" s="34" t="s">
        <v>70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87"/>
      <c r="AA11" s="87"/>
      <c r="AB11" s="87"/>
      <c r="AC11" s="87"/>
      <c r="AD11" s="87"/>
      <c r="AE11" s="87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</row>
    <row r="12" spans="1:43" customFormat="1" ht="31.5">
      <c r="A12" s="34" t="s">
        <v>71</v>
      </c>
      <c r="B12" s="91"/>
      <c r="C12" s="91"/>
      <c r="D12" s="93"/>
      <c r="E12" s="91"/>
      <c r="F12" s="91"/>
      <c r="G12" s="91"/>
      <c r="H12" s="91"/>
      <c r="I12" s="91"/>
      <c r="J12" s="93"/>
      <c r="K12" s="91"/>
      <c r="L12" s="91"/>
      <c r="M12" s="91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87"/>
      <c r="AA12" s="87"/>
      <c r="AB12" s="87"/>
      <c r="AC12" s="87"/>
      <c r="AD12" s="87"/>
      <c r="AE12" s="87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</row>
    <row r="13" spans="1:43" customFormat="1">
      <c r="A13" s="34" t="s">
        <v>72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87"/>
      <c r="AA13" s="87"/>
      <c r="AB13" s="87"/>
      <c r="AC13" s="87"/>
      <c r="AD13" s="87"/>
      <c r="AE13" s="87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</row>
    <row r="14" spans="1:43" customFormat="1" ht="31.5">
      <c r="A14" s="34" t="s">
        <v>73</v>
      </c>
      <c r="B14" s="91"/>
      <c r="C14" s="93"/>
      <c r="D14" s="93"/>
      <c r="E14" s="93"/>
      <c r="F14" s="91"/>
      <c r="G14" s="91"/>
      <c r="H14" s="91"/>
      <c r="I14" s="93"/>
      <c r="J14" s="93"/>
      <c r="K14" s="93"/>
      <c r="L14" s="91"/>
      <c r="M14" s="91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87"/>
      <c r="AA14" s="87"/>
      <c r="AB14" s="87"/>
      <c r="AC14" s="87"/>
      <c r="AD14" s="87"/>
      <c r="AE14" s="87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</row>
    <row r="15" spans="1:43" customFormat="1" ht="31.5">
      <c r="A15" s="34" t="s">
        <v>74</v>
      </c>
      <c r="B15" s="91"/>
      <c r="C15" s="91"/>
      <c r="D15" s="93"/>
      <c r="E15" s="91"/>
      <c r="F15" s="91"/>
      <c r="G15" s="91"/>
      <c r="H15" s="91"/>
      <c r="I15" s="91"/>
      <c r="J15" s="93"/>
      <c r="K15" s="91"/>
      <c r="L15" s="91"/>
      <c r="M15" s="91"/>
      <c r="N15" s="91"/>
      <c r="O15" s="91"/>
      <c r="P15" s="93"/>
      <c r="Q15" s="91"/>
      <c r="R15" s="91"/>
      <c r="S15" s="91"/>
      <c r="T15" s="91"/>
      <c r="U15" s="91"/>
      <c r="V15" s="93"/>
      <c r="W15" s="91"/>
      <c r="X15" s="91"/>
      <c r="Y15" s="91"/>
      <c r="Z15" s="87"/>
      <c r="AA15" s="87"/>
      <c r="AB15" s="87"/>
      <c r="AC15" s="87"/>
      <c r="AD15" s="87"/>
      <c r="AE15" s="87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</row>
    <row r="16" spans="1:43" customFormat="1" ht="31.5">
      <c r="A16" s="34" t="s">
        <v>75</v>
      </c>
      <c r="B16" s="86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87"/>
      <c r="AA16" s="87"/>
      <c r="AB16" s="87"/>
      <c r="AC16" s="87"/>
      <c r="AD16" s="87"/>
      <c r="AE16" s="87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</row>
    <row r="17" spans="1:43" customFormat="1">
      <c r="A17" s="34" t="s">
        <v>76</v>
      </c>
      <c r="B17" s="91"/>
      <c r="C17" s="91"/>
      <c r="D17" s="91"/>
      <c r="E17" s="91"/>
      <c r="F17" s="91"/>
      <c r="G17" s="91"/>
      <c r="H17" s="91"/>
      <c r="I17" s="91"/>
      <c r="J17" s="93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3"/>
      <c r="W17" s="91"/>
      <c r="X17" s="91"/>
      <c r="Y17" s="91"/>
      <c r="Z17" s="87"/>
      <c r="AA17" s="87"/>
      <c r="AB17" s="87"/>
      <c r="AC17" s="87"/>
      <c r="AD17" s="87"/>
      <c r="AE17" s="87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</row>
    <row r="18" spans="1:43" customFormat="1">
      <c r="A18" s="34" t="s">
        <v>77</v>
      </c>
      <c r="B18" s="93"/>
      <c r="C18" s="93"/>
      <c r="D18" s="93"/>
      <c r="E18" s="93"/>
      <c r="F18" s="93"/>
      <c r="G18" s="93"/>
      <c r="H18" s="91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87"/>
      <c r="AA18" s="87"/>
      <c r="AB18" s="87"/>
      <c r="AC18" s="87"/>
      <c r="AD18" s="87"/>
      <c r="AE18" s="87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</row>
    <row r="19" spans="1:43" customFormat="1">
      <c r="A19" s="34" t="s">
        <v>78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87"/>
      <c r="AA19" s="87"/>
      <c r="AB19" s="87"/>
      <c r="AC19" s="87"/>
      <c r="AD19" s="87"/>
      <c r="AE19" s="87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</row>
    <row r="20" spans="1:43" customFormat="1" ht="31.5">
      <c r="A20" s="34" t="s">
        <v>79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1"/>
      <c r="U20" s="91"/>
      <c r="V20" s="93"/>
      <c r="W20" s="93"/>
      <c r="X20" s="91"/>
      <c r="Y20" s="93"/>
      <c r="Z20" s="87"/>
      <c r="AA20" s="87"/>
      <c r="AB20" s="87"/>
      <c r="AC20" s="87"/>
      <c r="AD20" s="87"/>
      <c r="AE20" s="87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</row>
    <row r="21" spans="1:43" customFormat="1">
      <c r="A21" s="34" t="s">
        <v>80</v>
      </c>
      <c r="B21" s="91"/>
      <c r="C21" s="93"/>
      <c r="D21" s="93"/>
      <c r="E21" s="93"/>
      <c r="F21" s="91"/>
      <c r="G21" s="93"/>
      <c r="H21" s="91"/>
      <c r="I21" s="91"/>
      <c r="J21" s="93"/>
      <c r="K21" s="93"/>
      <c r="L21" s="91"/>
      <c r="M21" s="93"/>
      <c r="N21" s="91"/>
      <c r="O21" s="91"/>
      <c r="P21" s="93"/>
      <c r="Q21" s="93"/>
      <c r="R21" s="91"/>
      <c r="S21" s="93"/>
      <c r="T21" s="91"/>
      <c r="U21" s="93"/>
      <c r="V21" s="93"/>
      <c r="W21" s="93"/>
      <c r="X21" s="91"/>
      <c r="Y21" s="93"/>
      <c r="Z21" s="87"/>
      <c r="AA21" s="87"/>
      <c r="AB21" s="87"/>
      <c r="AC21" s="87"/>
      <c r="AD21" s="87"/>
      <c r="AE21" s="87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</row>
    <row r="22" spans="1:43" customFormat="1" ht="31.5">
      <c r="A22" s="34" t="s">
        <v>81</v>
      </c>
      <c r="B22" s="91"/>
      <c r="C22" s="91"/>
      <c r="D22" s="93"/>
      <c r="E22" s="93"/>
      <c r="F22" s="91"/>
      <c r="G22" s="91"/>
      <c r="H22" s="91"/>
      <c r="I22" s="91"/>
      <c r="J22" s="93"/>
      <c r="K22" s="93"/>
      <c r="L22" s="91"/>
      <c r="M22" s="91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87"/>
      <c r="AA22" s="87"/>
      <c r="AB22" s="87"/>
      <c r="AC22" s="87"/>
      <c r="AD22" s="87"/>
      <c r="AE22" s="87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</row>
    <row r="23" spans="1:43" customFormat="1" ht="78.75">
      <c r="A23" s="34" t="s">
        <v>82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3"/>
      <c r="W23" s="91"/>
      <c r="X23" s="91"/>
      <c r="Y23" s="91"/>
      <c r="Z23" s="87"/>
      <c r="AA23" s="87"/>
      <c r="AB23" s="87"/>
      <c r="AC23" s="87"/>
      <c r="AD23" s="87"/>
      <c r="AE23" s="87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</row>
    <row r="24" spans="1:43" customFormat="1" ht="31.5">
      <c r="A24" s="34" t="s">
        <v>83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87"/>
      <c r="AA24" s="87"/>
      <c r="AB24" s="87"/>
      <c r="AC24" s="87"/>
      <c r="AD24" s="87"/>
      <c r="AE24" s="87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</row>
    <row r="25" spans="1:43" customFormat="1" ht="47.25">
      <c r="A25" s="34" t="s">
        <v>84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87"/>
      <c r="AA25" s="87"/>
      <c r="AB25" s="87"/>
      <c r="AC25" s="87"/>
      <c r="AD25" s="87"/>
      <c r="AE25" s="87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</row>
    <row r="26" spans="1:43" customFormat="1" ht="31.5">
      <c r="A26" s="34" t="s">
        <v>85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87"/>
      <c r="AA26" s="87"/>
      <c r="AB26" s="87"/>
      <c r="AC26" s="87"/>
      <c r="AD26" s="87"/>
      <c r="AE26" s="87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</row>
    <row r="27" spans="1:43" customFormat="1" ht="31.5">
      <c r="A27" s="34" t="s">
        <v>86</v>
      </c>
      <c r="B27" s="91"/>
      <c r="C27" s="91"/>
      <c r="D27" s="93"/>
      <c r="E27" s="91"/>
      <c r="F27" s="91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87"/>
      <c r="AA27" s="87"/>
      <c r="AB27" s="87"/>
      <c r="AC27" s="87"/>
      <c r="AD27" s="87"/>
      <c r="AE27" s="87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</row>
    <row r="28" spans="1:43" customFormat="1" ht="63">
      <c r="A28" s="34" t="s">
        <v>87</v>
      </c>
      <c r="B28" s="91"/>
      <c r="C28" s="91"/>
      <c r="D28" s="93"/>
      <c r="E28" s="91"/>
      <c r="F28" s="91"/>
      <c r="G28" s="91"/>
      <c r="H28" s="91"/>
      <c r="I28" s="91"/>
      <c r="J28" s="93"/>
      <c r="K28" s="91"/>
      <c r="L28" s="91"/>
      <c r="M28" s="91"/>
      <c r="N28" s="93"/>
      <c r="O28" s="93"/>
      <c r="P28" s="93"/>
      <c r="Q28" s="93"/>
      <c r="R28" s="93"/>
      <c r="S28" s="93"/>
      <c r="T28" s="91"/>
      <c r="U28" s="93"/>
      <c r="V28" s="93"/>
      <c r="W28" s="93"/>
      <c r="X28" s="91"/>
      <c r="Y28" s="93"/>
      <c r="Z28" s="87"/>
      <c r="AA28" s="87"/>
      <c r="AB28" s="87"/>
      <c r="AC28" s="87"/>
      <c r="AD28" s="87"/>
      <c r="AE28" s="87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</row>
    <row r="29" spans="1:43" customFormat="1" ht="31.5">
      <c r="A29" s="34" t="s">
        <v>88</v>
      </c>
      <c r="B29" s="91"/>
      <c r="C29" s="93"/>
      <c r="D29" s="93"/>
      <c r="E29" s="93"/>
      <c r="F29" s="91"/>
      <c r="G29" s="91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87"/>
      <c r="AA29" s="87"/>
      <c r="AB29" s="87"/>
      <c r="AC29" s="87"/>
      <c r="AD29" s="87"/>
      <c r="AE29" s="87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</row>
    <row r="30" spans="1:43" customFormat="1" ht="47.25">
      <c r="A30" s="34" t="s">
        <v>89</v>
      </c>
      <c r="B30" s="91"/>
      <c r="C30" s="93"/>
      <c r="D30" s="93"/>
      <c r="E30" s="93"/>
      <c r="F30" s="91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87"/>
      <c r="AA30" s="87"/>
      <c r="AB30" s="87"/>
      <c r="AC30" s="87"/>
      <c r="AD30" s="87"/>
      <c r="AE30" s="87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</row>
    <row r="31" spans="1:43" customFormat="1">
      <c r="A31" s="34" t="s">
        <v>90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87"/>
      <c r="AA31" s="87"/>
      <c r="AB31" s="87"/>
      <c r="AC31" s="87"/>
      <c r="AD31" s="87"/>
      <c r="AE31" s="87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</row>
    <row r="32" spans="1:43" customFormat="1" ht="47.25">
      <c r="A32" s="34" t="s">
        <v>91</v>
      </c>
      <c r="B32" s="91"/>
      <c r="C32" s="91"/>
      <c r="D32" s="93"/>
      <c r="E32" s="91"/>
      <c r="F32" s="91"/>
      <c r="G32" s="91"/>
      <c r="H32" s="91"/>
      <c r="I32" s="91"/>
      <c r="J32" s="93"/>
      <c r="K32" s="91"/>
      <c r="L32" s="91"/>
      <c r="M32" s="91"/>
      <c r="N32" s="91"/>
      <c r="O32" s="91"/>
      <c r="P32" s="93"/>
      <c r="Q32" s="91"/>
      <c r="R32" s="91"/>
      <c r="S32" s="93"/>
      <c r="T32" s="91"/>
      <c r="U32" s="91"/>
      <c r="V32" s="93"/>
      <c r="W32" s="91"/>
      <c r="X32" s="91"/>
      <c r="Y32" s="93"/>
      <c r="Z32" s="87"/>
      <c r="AA32" s="87"/>
      <c r="AB32" s="87"/>
      <c r="AC32" s="87"/>
      <c r="AD32" s="87"/>
      <c r="AE32" s="87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</row>
    <row r="33" spans="1:43" customFormat="1" ht="47.25">
      <c r="A33" s="34" t="s">
        <v>92</v>
      </c>
      <c r="B33" s="91"/>
      <c r="C33" s="91"/>
      <c r="D33" s="93"/>
      <c r="E33" s="91"/>
      <c r="F33" s="91"/>
      <c r="G33" s="91"/>
      <c r="H33" s="91"/>
      <c r="I33" s="91"/>
      <c r="J33" s="93"/>
      <c r="K33" s="93"/>
      <c r="L33" s="91"/>
      <c r="M33" s="91"/>
      <c r="N33" s="91"/>
      <c r="O33" s="91"/>
      <c r="P33" s="93"/>
      <c r="Q33" s="93"/>
      <c r="R33" s="91"/>
      <c r="S33" s="93"/>
      <c r="T33" s="91"/>
      <c r="U33" s="91"/>
      <c r="V33" s="93"/>
      <c r="W33" s="93"/>
      <c r="X33" s="91"/>
      <c r="Y33" s="93"/>
      <c r="Z33" s="87"/>
      <c r="AA33" s="87"/>
      <c r="AB33" s="87"/>
      <c r="AC33" s="87"/>
      <c r="AD33" s="87"/>
      <c r="AE33" s="87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</row>
    <row r="34" spans="1:43" customFormat="1" ht="31.5">
      <c r="A34" s="34" t="s">
        <v>93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87"/>
      <c r="AA34" s="87"/>
      <c r="AB34" s="87"/>
      <c r="AC34" s="87"/>
      <c r="AD34" s="87"/>
      <c r="AE34" s="87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</row>
    <row r="35" spans="1:43" customFormat="1" ht="47.25">
      <c r="A35" s="34" t="s">
        <v>94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87"/>
      <c r="AA35" s="87"/>
      <c r="AB35" s="87"/>
      <c r="AC35" s="87"/>
      <c r="AD35" s="87"/>
      <c r="AE35" s="87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</row>
    <row r="36" spans="1:43" customFormat="1" ht="47.25">
      <c r="A36" s="34" t="s">
        <v>95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87"/>
      <c r="AA36" s="87"/>
      <c r="AB36" s="87"/>
      <c r="AC36" s="87"/>
      <c r="AD36" s="87"/>
      <c r="AE36" s="87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</row>
    <row r="37" spans="1:43" customFormat="1" ht="47.25">
      <c r="A37" s="34" t="s">
        <v>96</v>
      </c>
      <c r="B37" s="93"/>
      <c r="C37" s="93"/>
      <c r="D37" s="93"/>
      <c r="E37" s="93"/>
      <c r="F37" s="93"/>
      <c r="G37" s="93"/>
      <c r="H37" s="91"/>
      <c r="I37" s="91"/>
      <c r="J37" s="91"/>
      <c r="K37" s="91"/>
      <c r="L37" s="91"/>
      <c r="M37" s="91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87"/>
      <c r="AA37" s="87"/>
      <c r="AB37" s="87"/>
      <c r="AC37" s="87"/>
      <c r="AD37" s="87"/>
      <c r="AE37" s="87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</row>
    <row r="38" spans="1:43" customFormat="1">
      <c r="A38" s="34" t="s">
        <v>97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87"/>
      <c r="AA38" s="87"/>
      <c r="AB38" s="87"/>
      <c r="AC38" s="87"/>
      <c r="AD38" s="87"/>
      <c r="AE38" s="87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</row>
    <row r="39" spans="1:43" customFormat="1" ht="31.5">
      <c r="A39" s="34" t="s">
        <v>98</v>
      </c>
      <c r="B39" s="91"/>
      <c r="C39" s="93"/>
      <c r="D39" s="93"/>
      <c r="E39" s="93"/>
      <c r="F39" s="91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1"/>
      <c r="U39" s="93"/>
      <c r="V39" s="93"/>
      <c r="W39" s="93"/>
      <c r="X39" s="91"/>
      <c r="Y39" s="93"/>
      <c r="Z39" s="87"/>
      <c r="AA39" s="87"/>
      <c r="AB39" s="87"/>
      <c r="AC39" s="87"/>
      <c r="AD39" s="87"/>
      <c r="AE39" s="87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</row>
    <row r="40" spans="1:43" customFormat="1" ht="31.5">
      <c r="A40" s="34" t="s">
        <v>99</v>
      </c>
      <c r="B40" s="91"/>
      <c r="C40" s="91"/>
      <c r="D40" s="93"/>
      <c r="E40" s="91"/>
      <c r="F40" s="91"/>
      <c r="G40" s="91"/>
      <c r="H40" s="91"/>
      <c r="I40" s="91"/>
      <c r="J40" s="93"/>
      <c r="K40" s="91"/>
      <c r="L40" s="91"/>
      <c r="M40" s="91"/>
      <c r="N40" s="91"/>
      <c r="O40" s="91"/>
      <c r="P40" s="93"/>
      <c r="Q40" s="91"/>
      <c r="R40" s="91"/>
      <c r="S40" s="91"/>
      <c r="T40" s="91"/>
      <c r="U40" s="91"/>
      <c r="V40" s="93"/>
      <c r="W40" s="91"/>
      <c r="X40" s="91"/>
      <c r="Y40" s="91"/>
      <c r="Z40" s="87"/>
      <c r="AA40" s="87"/>
      <c r="AB40" s="87"/>
      <c r="AC40" s="87"/>
      <c r="AD40" s="87"/>
      <c r="AE40" s="87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</row>
    <row r="41" spans="1:43" customFormat="1" ht="78.75">
      <c r="A41" s="34" t="s">
        <v>100</v>
      </c>
      <c r="B41" s="58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87"/>
      <c r="AA41" s="87"/>
      <c r="AB41" s="87"/>
      <c r="AC41" s="87"/>
      <c r="AD41" s="87"/>
      <c r="AE41" s="87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</row>
    <row r="42" spans="1:43" customFormat="1" ht="47.25">
      <c r="A42" s="34" t="s">
        <v>47</v>
      </c>
      <c r="B42" s="58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87"/>
      <c r="AA42" s="87"/>
      <c r="AB42" s="87"/>
      <c r="AC42" s="87"/>
      <c r="AD42" s="87"/>
      <c r="AE42" s="87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</row>
    <row r="43" spans="1:43" customFormat="1" ht="94.5">
      <c r="A43" s="34" t="s">
        <v>101</v>
      </c>
      <c r="B43" s="86">
        <v>72.5</v>
      </c>
      <c r="C43" s="91">
        <v>100</v>
      </c>
      <c r="D43" s="91"/>
      <c r="E43" s="91">
        <v>69.3</v>
      </c>
      <c r="F43" s="91">
        <v>49.6</v>
      </c>
      <c r="G43" s="91">
        <v>100</v>
      </c>
      <c r="H43" s="86">
        <v>72.099999999999994</v>
      </c>
      <c r="I43" s="91">
        <v>100</v>
      </c>
      <c r="J43" s="91"/>
      <c r="K43" s="91">
        <v>74.7</v>
      </c>
      <c r="L43" s="91">
        <v>45.7</v>
      </c>
      <c r="M43" s="91">
        <v>100</v>
      </c>
      <c r="N43" s="86">
        <v>61.2</v>
      </c>
      <c r="O43" s="91">
        <v>100</v>
      </c>
      <c r="P43" s="91"/>
      <c r="Q43" s="91">
        <v>58.8</v>
      </c>
      <c r="R43" s="91">
        <v>36.700000000000003</v>
      </c>
      <c r="S43" s="91">
        <v>100</v>
      </c>
      <c r="T43" s="86">
        <v>52.9</v>
      </c>
      <c r="U43" s="91"/>
      <c r="V43" s="91"/>
      <c r="W43" s="91">
        <v>45.3</v>
      </c>
      <c r="X43" s="91">
        <v>73.2</v>
      </c>
      <c r="Y43" s="91">
        <v>38.700000000000003</v>
      </c>
      <c r="Z43" s="92">
        <v>51.775566132987166</v>
      </c>
      <c r="AA43" s="87"/>
      <c r="AB43" s="87"/>
      <c r="AC43" s="87">
        <v>52.6</v>
      </c>
      <c r="AD43" s="87">
        <v>82</v>
      </c>
      <c r="AE43" s="87">
        <v>27</v>
      </c>
      <c r="AF43" s="98">
        <v>68.8851259411569</v>
      </c>
      <c r="AG43" s="98" t="s">
        <v>298</v>
      </c>
      <c r="AH43" s="98" t="s">
        <v>298</v>
      </c>
      <c r="AI43" s="98">
        <v>72.509270704573552</v>
      </c>
      <c r="AJ43" s="98">
        <v>82.83927114495512</v>
      </c>
      <c r="AK43" s="98">
        <v>41.705698672911787</v>
      </c>
      <c r="AL43" s="98">
        <v>67.073530859336543</v>
      </c>
      <c r="AM43" s="98" t="s">
        <v>298</v>
      </c>
      <c r="AN43" s="98" t="s">
        <v>298</v>
      </c>
      <c r="AO43" s="98">
        <v>81.704668838219334</v>
      </c>
      <c r="AP43" s="98">
        <v>82.419825072886297</v>
      </c>
      <c r="AQ43" s="98">
        <v>50.787804378964601</v>
      </c>
    </row>
    <row r="44" spans="1:43" customFormat="1" ht="31.5">
      <c r="A44" s="34" t="s">
        <v>102</v>
      </c>
      <c r="B44" s="86">
        <v>86.5</v>
      </c>
      <c r="C44" s="91">
        <v>100</v>
      </c>
      <c r="D44" s="91"/>
      <c r="E44" s="91">
        <v>79.8</v>
      </c>
      <c r="F44" s="91">
        <v>99.3</v>
      </c>
      <c r="G44" s="91">
        <v>100</v>
      </c>
      <c r="H44" s="86">
        <v>90.4</v>
      </c>
      <c r="I44" s="91">
        <v>100</v>
      </c>
      <c r="J44" s="91"/>
      <c r="K44" s="91">
        <v>85.3</v>
      </c>
      <c r="L44" s="91">
        <v>100</v>
      </c>
      <c r="M44" s="91">
        <v>100</v>
      </c>
      <c r="N44" s="86">
        <v>73.400000000000006</v>
      </c>
      <c r="O44" s="91">
        <v>100</v>
      </c>
      <c r="P44" s="91"/>
      <c r="Q44" s="91">
        <v>64.5</v>
      </c>
      <c r="R44" s="91">
        <v>100</v>
      </c>
      <c r="S44" s="91"/>
      <c r="T44" s="86">
        <v>58.4</v>
      </c>
      <c r="U44" s="91"/>
      <c r="V44" s="91"/>
      <c r="W44" s="91">
        <v>58.2</v>
      </c>
      <c r="X44" s="91">
        <v>100</v>
      </c>
      <c r="Y44" s="91"/>
      <c r="Z44" s="92">
        <v>68.137326515704899</v>
      </c>
      <c r="AA44" s="94"/>
      <c r="AB44" s="87"/>
      <c r="AC44" s="87">
        <v>68</v>
      </c>
      <c r="AD44" s="87"/>
      <c r="AE44" s="87"/>
      <c r="AF44" s="98">
        <v>74.598762664753878</v>
      </c>
      <c r="AG44" s="98" t="s">
        <v>298</v>
      </c>
      <c r="AH44" s="98" t="s">
        <v>298</v>
      </c>
      <c r="AI44" s="98">
        <v>74.035377142333431</v>
      </c>
      <c r="AJ44" s="98">
        <v>100</v>
      </c>
      <c r="AK44" s="98">
        <v>100</v>
      </c>
      <c r="AL44" s="98">
        <v>100</v>
      </c>
      <c r="AM44" s="98" t="s">
        <v>298</v>
      </c>
      <c r="AN44" s="98" t="s">
        <v>298</v>
      </c>
      <c r="AO44" s="98">
        <v>100</v>
      </c>
      <c r="AP44" s="98" t="s">
        <v>298</v>
      </c>
      <c r="AQ44" s="98" t="s">
        <v>298</v>
      </c>
    </row>
    <row r="45" spans="1:43" customFormat="1">
      <c r="A45" s="34" t="s">
        <v>103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87"/>
      <c r="AA45" s="87"/>
      <c r="AB45" s="87"/>
      <c r="AC45" s="87"/>
      <c r="AD45" s="87"/>
      <c r="AE45" s="87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</row>
    <row r="46" spans="1:43" customFormat="1" ht="47.25">
      <c r="A46" s="34" t="s">
        <v>104</v>
      </c>
      <c r="B46" s="91"/>
      <c r="C46" s="91"/>
      <c r="D46" s="93"/>
      <c r="E46" s="91"/>
      <c r="F46" s="91"/>
      <c r="G46" s="91"/>
      <c r="H46" s="86">
        <v>22.1</v>
      </c>
      <c r="I46" s="91"/>
      <c r="J46" s="91"/>
      <c r="K46" s="91">
        <v>20.100000000000001</v>
      </c>
      <c r="L46" s="91">
        <v>23.2</v>
      </c>
      <c r="M46" s="91"/>
      <c r="N46" s="58">
        <v>34</v>
      </c>
      <c r="O46" s="86"/>
      <c r="P46" s="91"/>
      <c r="Q46" s="91">
        <v>29.5</v>
      </c>
      <c r="R46" s="91">
        <v>36.200000000000003</v>
      </c>
      <c r="S46" s="91">
        <v>100</v>
      </c>
      <c r="T46" s="86">
        <v>50.3</v>
      </c>
      <c r="U46" s="91"/>
      <c r="V46" s="91"/>
      <c r="W46" s="91">
        <v>35</v>
      </c>
      <c r="X46" s="91">
        <v>73</v>
      </c>
      <c r="Y46" s="91">
        <v>38.700000000000003</v>
      </c>
      <c r="Z46" s="92">
        <v>41.096543504171635</v>
      </c>
      <c r="AA46" s="87"/>
      <c r="AB46" s="87"/>
      <c r="AC46" s="87">
        <v>36.299999999999997</v>
      </c>
      <c r="AD46" s="87">
        <v>81.099999999999994</v>
      </c>
      <c r="AE46" s="87">
        <v>27</v>
      </c>
      <c r="AF46" s="98">
        <v>57.045982350209009</v>
      </c>
      <c r="AG46" s="98" t="s">
        <v>298</v>
      </c>
      <c r="AH46" s="98" t="s">
        <v>298</v>
      </c>
      <c r="AI46" s="98">
        <v>58.905228758169933</v>
      </c>
      <c r="AJ46" s="98">
        <v>81.603498542274053</v>
      </c>
      <c r="AK46" s="98">
        <v>38.878657663188051</v>
      </c>
      <c r="AL46" s="98">
        <v>65.44064469469987</v>
      </c>
      <c r="AM46" s="98" t="s">
        <v>298</v>
      </c>
      <c r="AN46" s="98" t="s">
        <v>298</v>
      </c>
      <c r="AO46" s="98">
        <v>75.256975036710713</v>
      </c>
      <c r="AP46" s="98">
        <v>82.419825072886297</v>
      </c>
      <c r="AQ46" s="98">
        <v>50.787804378964601</v>
      </c>
    </row>
    <row r="47" spans="1:43" customFormat="1" ht="63">
      <c r="A47" s="34" t="s">
        <v>105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3"/>
      <c r="Q47" s="91"/>
      <c r="R47" s="91"/>
      <c r="S47" s="91"/>
      <c r="T47" s="91"/>
      <c r="U47" s="91"/>
      <c r="V47" s="93"/>
      <c r="W47" s="91"/>
      <c r="X47" s="91"/>
      <c r="Y47" s="91"/>
      <c r="Z47" s="87"/>
      <c r="AA47" s="87"/>
      <c r="AB47" s="87"/>
      <c r="AC47" s="87"/>
      <c r="AD47" s="87"/>
      <c r="AE47" s="87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</row>
    <row r="48" spans="1:43" customFormat="1">
      <c r="A48" s="34" t="s">
        <v>106</v>
      </c>
      <c r="B48" s="86"/>
      <c r="C48" s="91"/>
      <c r="D48" s="91"/>
      <c r="E48" s="91"/>
      <c r="F48" s="91"/>
      <c r="G48" s="91">
        <v>100</v>
      </c>
      <c r="H48" s="86"/>
      <c r="I48" s="91"/>
      <c r="J48" s="91"/>
      <c r="K48" s="91"/>
      <c r="L48" s="91"/>
      <c r="M48" s="91"/>
      <c r="N48" s="86"/>
      <c r="O48" s="91"/>
      <c r="P48" s="91"/>
      <c r="Q48" s="91"/>
      <c r="R48" s="91"/>
      <c r="S48" s="91"/>
      <c r="T48" s="86">
        <v>54.2</v>
      </c>
      <c r="U48" s="91">
        <v>19.899999999999999</v>
      </c>
      <c r="V48" s="91"/>
      <c r="W48" s="91">
        <v>74.900000000000006</v>
      </c>
      <c r="X48" s="91">
        <v>72</v>
      </c>
      <c r="Y48" s="91">
        <v>73.400000000000006</v>
      </c>
      <c r="Z48" s="92">
        <v>57.733827584648076</v>
      </c>
      <c r="AA48" s="87">
        <v>21.9</v>
      </c>
      <c r="AB48" s="87"/>
      <c r="AC48" s="87">
        <v>78.2</v>
      </c>
      <c r="AD48" s="87">
        <v>76.3</v>
      </c>
      <c r="AE48" s="87">
        <v>90.4</v>
      </c>
      <c r="AF48" s="98">
        <v>57.375765697345386</v>
      </c>
      <c r="AG48" s="98">
        <v>23.84143045188879</v>
      </c>
      <c r="AH48" s="98" t="s">
        <v>298</v>
      </c>
      <c r="AI48" s="98">
        <v>82.170027011498362</v>
      </c>
      <c r="AJ48" s="98">
        <v>80.324598065834834</v>
      </c>
      <c r="AK48" s="98">
        <v>93.606516909405087</v>
      </c>
      <c r="AL48" s="98">
        <v>58.759315671405844</v>
      </c>
      <c r="AM48" s="98">
        <v>25.586587574209783</v>
      </c>
      <c r="AN48" s="98" t="s">
        <v>298</v>
      </c>
      <c r="AO48" s="98">
        <v>84.268245873773097</v>
      </c>
      <c r="AP48" s="98">
        <v>82.551618008503937</v>
      </c>
      <c r="AQ48" s="98">
        <v>100</v>
      </c>
    </row>
    <row r="49" spans="1:43" customFormat="1">
      <c r="A49" s="34" t="s">
        <v>107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86">
        <v>53.9</v>
      </c>
      <c r="U49" s="91">
        <v>19.600000000000001</v>
      </c>
      <c r="V49" s="91"/>
      <c r="W49" s="91">
        <v>75.599999999999994</v>
      </c>
      <c r="X49" s="91">
        <v>72.099999999999994</v>
      </c>
      <c r="Y49" s="91">
        <v>100</v>
      </c>
      <c r="Z49" s="92">
        <v>55.817053215435315</v>
      </c>
      <c r="AA49" s="87">
        <v>21.8</v>
      </c>
      <c r="AB49" s="87"/>
      <c r="AC49" s="87">
        <v>76.400000000000006</v>
      </c>
      <c r="AD49" s="87">
        <v>77.099999999999994</v>
      </c>
      <c r="AE49" s="87"/>
      <c r="AF49" s="98">
        <v>57.215079037269696</v>
      </c>
      <c r="AG49" s="98">
        <v>23.735310325072401</v>
      </c>
      <c r="AH49" s="98" t="s">
        <v>298</v>
      </c>
      <c r="AI49" s="98">
        <v>82.757765847043018</v>
      </c>
      <c r="AJ49" s="98">
        <v>80.052254561439355</v>
      </c>
      <c r="AK49" s="98">
        <v>100</v>
      </c>
      <c r="AL49" s="98">
        <v>58.518424305940648</v>
      </c>
      <c r="AM49" s="98">
        <v>25.482899167109693</v>
      </c>
      <c r="AN49" s="98" t="s">
        <v>298</v>
      </c>
      <c r="AO49" s="98">
        <v>84.740028533305463</v>
      </c>
      <c r="AP49" s="98">
        <v>82.243663487586744</v>
      </c>
      <c r="AQ49" s="98">
        <v>100</v>
      </c>
    </row>
    <row r="50" spans="1:43" customFormat="1" ht="31.5">
      <c r="A50" s="34" t="s">
        <v>108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87"/>
      <c r="AA50" s="87"/>
      <c r="AB50" s="87"/>
      <c r="AC50" s="87"/>
      <c r="AD50" s="87"/>
      <c r="AE50" s="87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</row>
    <row r="51" spans="1:43" customFormat="1" ht="31.5">
      <c r="A51" s="34" t="s">
        <v>109</v>
      </c>
      <c r="B51" s="91"/>
      <c r="C51" s="91"/>
      <c r="D51" s="91"/>
      <c r="E51" s="91"/>
      <c r="F51" s="91"/>
      <c r="G51" s="91">
        <v>100</v>
      </c>
      <c r="H51" s="91"/>
      <c r="I51" s="91"/>
      <c r="J51" s="91"/>
      <c r="K51" s="91"/>
      <c r="L51" s="91"/>
      <c r="M51" s="91"/>
      <c r="N51" s="86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2">
        <v>88.585427679371847</v>
      </c>
      <c r="AA51" s="87"/>
      <c r="AB51" s="87"/>
      <c r="AC51" s="87">
        <v>91.8</v>
      </c>
      <c r="AD51" s="87">
        <v>13.9</v>
      </c>
      <c r="AE51" s="87">
        <v>83.2</v>
      </c>
      <c r="AF51" s="98">
        <v>69.392592592592592</v>
      </c>
      <c r="AG51" s="98">
        <v>100</v>
      </c>
      <c r="AH51" s="98" t="s">
        <v>298</v>
      </c>
      <c r="AI51" s="98">
        <v>51.949512621844541</v>
      </c>
      <c r="AJ51" s="98">
        <v>98.822539949537429</v>
      </c>
      <c r="AK51" s="98">
        <v>89.827179890023572</v>
      </c>
      <c r="AL51" s="98">
        <v>76.296296296296291</v>
      </c>
      <c r="AM51" s="98">
        <v>100</v>
      </c>
      <c r="AN51" s="98" t="s">
        <v>298</v>
      </c>
      <c r="AO51" s="98">
        <v>60.009997500624841</v>
      </c>
      <c r="AP51" s="98">
        <v>100</v>
      </c>
      <c r="AQ51" s="98">
        <v>100</v>
      </c>
    </row>
    <row r="52" spans="1:43" customFormat="1" ht="63">
      <c r="A52" s="34" t="s">
        <v>110</v>
      </c>
      <c r="B52" s="86"/>
      <c r="C52" s="91"/>
      <c r="D52" s="91"/>
      <c r="E52" s="91"/>
      <c r="F52" s="91"/>
      <c r="G52" s="91"/>
      <c r="H52" s="86">
        <v>92.2</v>
      </c>
      <c r="I52" s="91">
        <v>99</v>
      </c>
      <c r="J52" s="91"/>
      <c r="K52" s="91">
        <v>92.7</v>
      </c>
      <c r="L52" s="91">
        <v>82.5</v>
      </c>
      <c r="M52" s="91">
        <v>83.7</v>
      </c>
      <c r="N52" s="86"/>
      <c r="O52" s="91"/>
      <c r="P52" s="91"/>
      <c r="Q52" s="91"/>
      <c r="R52" s="91"/>
      <c r="S52" s="91"/>
      <c r="T52" s="86">
        <v>83.7</v>
      </c>
      <c r="U52" s="91">
        <v>99.9</v>
      </c>
      <c r="V52" s="91"/>
      <c r="W52" s="91">
        <v>100</v>
      </c>
      <c r="X52" s="91">
        <v>52.1</v>
      </c>
      <c r="Y52" s="91">
        <v>54.6</v>
      </c>
      <c r="Z52" s="92">
        <v>89.827952832012372</v>
      </c>
      <c r="AA52" s="87"/>
      <c r="AB52" s="87"/>
      <c r="AC52" s="87"/>
      <c r="AD52" s="87">
        <v>78.400000000000006</v>
      </c>
      <c r="AE52" s="87">
        <v>65.5</v>
      </c>
      <c r="AF52" s="98">
        <v>87.370895362917594</v>
      </c>
      <c r="AG52" s="98">
        <v>100</v>
      </c>
      <c r="AH52" s="98" t="s">
        <v>298</v>
      </c>
      <c r="AI52" s="98">
        <v>39.927404718693282</v>
      </c>
      <c r="AJ52" s="98">
        <v>80.277349768875197</v>
      </c>
      <c r="AK52" s="98">
        <v>67.763157894736835</v>
      </c>
      <c r="AL52" s="98">
        <v>92.244738893219022</v>
      </c>
      <c r="AM52" s="98">
        <v>100</v>
      </c>
      <c r="AN52" s="98" t="s">
        <v>298</v>
      </c>
      <c r="AO52" s="98">
        <v>45.916515426497277</v>
      </c>
      <c r="AP52" s="98">
        <v>81.062355658198612</v>
      </c>
      <c r="AQ52" s="98">
        <v>82.635822614705319</v>
      </c>
    </row>
    <row r="53" spans="1:43" customFormat="1" ht="47.25">
      <c r="A53" s="34" t="s">
        <v>111</v>
      </c>
      <c r="B53" s="86"/>
      <c r="C53" s="91"/>
      <c r="D53" s="91"/>
      <c r="E53" s="91"/>
      <c r="F53" s="91"/>
      <c r="G53" s="91"/>
      <c r="H53" s="86">
        <v>92.2</v>
      </c>
      <c r="I53" s="91">
        <v>99</v>
      </c>
      <c r="J53" s="91"/>
      <c r="K53" s="91">
        <v>92.7</v>
      </c>
      <c r="L53" s="91">
        <v>82.5</v>
      </c>
      <c r="M53" s="91">
        <v>83.7</v>
      </c>
      <c r="N53" s="86"/>
      <c r="O53" s="91"/>
      <c r="P53" s="91"/>
      <c r="Q53" s="91"/>
      <c r="R53" s="91"/>
      <c r="S53" s="91"/>
      <c r="T53" s="86">
        <v>83.7</v>
      </c>
      <c r="U53" s="91">
        <v>99.9</v>
      </c>
      <c r="V53" s="91"/>
      <c r="W53" s="91">
        <v>100</v>
      </c>
      <c r="X53" s="91">
        <v>52.1</v>
      </c>
      <c r="Y53" s="91">
        <v>54.6</v>
      </c>
      <c r="Z53" s="92">
        <v>89.827952832012372</v>
      </c>
      <c r="AA53" s="87"/>
      <c r="AB53" s="87"/>
      <c r="AC53" s="87"/>
      <c r="AD53" s="87">
        <v>78.400000000000006</v>
      </c>
      <c r="AE53" s="87">
        <v>65.5</v>
      </c>
      <c r="AF53" s="98">
        <v>87.370895362917594</v>
      </c>
      <c r="AG53" s="98">
        <v>100</v>
      </c>
      <c r="AH53" s="98" t="s">
        <v>298</v>
      </c>
      <c r="AI53" s="98">
        <v>39.927404718693282</v>
      </c>
      <c r="AJ53" s="98">
        <v>80.277349768875197</v>
      </c>
      <c r="AK53" s="98">
        <v>67.763157894736835</v>
      </c>
      <c r="AL53" s="98">
        <v>92.244738893219022</v>
      </c>
      <c r="AM53" s="98">
        <v>100</v>
      </c>
      <c r="AN53" s="98" t="s">
        <v>298</v>
      </c>
      <c r="AO53" s="98">
        <v>45.916515426497277</v>
      </c>
      <c r="AP53" s="98">
        <v>81.062355658198612</v>
      </c>
      <c r="AQ53" s="98">
        <v>82.635822614705319</v>
      </c>
    </row>
    <row r="54" spans="1:43" customFormat="1" ht="47.25">
      <c r="A54" s="34" t="s">
        <v>112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87"/>
      <c r="AA54" s="87"/>
      <c r="AB54" s="87"/>
      <c r="AC54" s="87"/>
      <c r="AD54" s="87"/>
      <c r="AE54" s="87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</row>
    <row r="55" spans="1:43" customFormat="1" ht="47.25">
      <c r="A55" s="34" t="s">
        <v>113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87"/>
      <c r="AA55" s="87"/>
      <c r="AB55" s="87"/>
      <c r="AC55" s="87"/>
      <c r="AD55" s="87"/>
      <c r="AE55" s="87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</row>
    <row r="56" spans="1:43" customFormat="1" ht="31.5">
      <c r="A56" s="34" t="s">
        <v>114</v>
      </c>
      <c r="B56" s="86">
        <v>41.4</v>
      </c>
      <c r="C56" s="91">
        <v>73.7</v>
      </c>
      <c r="D56" s="91">
        <v>99.1</v>
      </c>
      <c r="E56" s="91">
        <v>38.4</v>
      </c>
      <c r="F56" s="91">
        <v>72.8</v>
      </c>
      <c r="G56" s="91">
        <v>69.8</v>
      </c>
      <c r="H56" s="58">
        <v>43</v>
      </c>
      <c r="I56" s="91">
        <v>76.599999999999994</v>
      </c>
      <c r="J56" s="91">
        <v>99.3</v>
      </c>
      <c r="K56" s="91">
        <v>39.6</v>
      </c>
      <c r="L56" s="91">
        <v>74.099999999999994</v>
      </c>
      <c r="M56" s="91">
        <v>72.400000000000006</v>
      </c>
      <c r="N56" s="86">
        <v>44.5</v>
      </c>
      <c r="O56" s="91">
        <v>89.8</v>
      </c>
      <c r="P56" s="91">
        <v>99.4</v>
      </c>
      <c r="Q56" s="91">
        <v>41.2</v>
      </c>
      <c r="R56" s="94">
        <v>76.900000000000006</v>
      </c>
      <c r="S56" s="91">
        <v>74.2</v>
      </c>
      <c r="T56" s="86">
        <v>52.9</v>
      </c>
      <c r="U56" s="91">
        <v>79.3</v>
      </c>
      <c r="V56" s="91">
        <v>99.4</v>
      </c>
      <c r="W56" s="91">
        <v>51.8</v>
      </c>
      <c r="X56" s="91">
        <v>75.3</v>
      </c>
      <c r="Y56" s="91">
        <v>74.900000000000006</v>
      </c>
      <c r="Z56" s="92">
        <v>52.917067251955736</v>
      </c>
      <c r="AA56" s="87">
        <v>79.400000000000006</v>
      </c>
      <c r="AB56" s="87">
        <v>99.3</v>
      </c>
      <c r="AC56" s="87">
        <v>52</v>
      </c>
      <c r="AD56" s="87">
        <v>57.6</v>
      </c>
      <c r="AE56" s="87">
        <v>66.8</v>
      </c>
      <c r="AF56" s="98">
        <v>42.199344158192403</v>
      </c>
      <c r="AG56" s="98">
        <v>79.659173670846215</v>
      </c>
      <c r="AH56" s="98">
        <v>99.323410013531799</v>
      </c>
      <c r="AI56" s="98">
        <v>38.93938219937322</v>
      </c>
      <c r="AJ56" s="98">
        <v>52.280886518240145</v>
      </c>
      <c r="AK56" s="98">
        <v>72.721282275024009</v>
      </c>
      <c r="AL56" s="98">
        <v>43.175136572379671</v>
      </c>
      <c r="AM56" s="98">
        <v>81.13840605415632</v>
      </c>
      <c r="AN56" s="98">
        <v>99.350473612990527</v>
      </c>
      <c r="AO56" s="98">
        <v>41.268343939903559</v>
      </c>
      <c r="AP56" s="98">
        <v>42.616716772749001</v>
      </c>
      <c r="AQ56" s="98">
        <v>65.653592309519809</v>
      </c>
    </row>
    <row r="57" spans="1:43" customFormat="1" ht="31.5">
      <c r="A57" s="34" t="s">
        <v>115</v>
      </c>
      <c r="B57" s="86">
        <v>23.2</v>
      </c>
      <c r="C57" s="91"/>
      <c r="D57" s="91"/>
      <c r="E57" s="91"/>
      <c r="F57" s="91">
        <v>23.2</v>
      </c>
      <c r="G57" s="91"/>
      <c r="H57" s="86">
        <v>46.3</v>
      </c>
      <c r="I57" s="91"/>
      <c r="J57" s="91"/>
      <c r="K57" s="91"/>
      <c r="L57" s="91">
        <v>46.3</v>
      </c>
      <c r="M57" s="91"/>
      <c r="N57" s="91">
        <v>96.3</v>
      </c>
      <c r="O57" s="91">
        <v>85.9</v>
      </c>
      <c r="P57" s="91"/>
      <c r="Q57" s="91"/>
      <c r="R57" s="91">
        <v>98.4</v>
      </c>
      <c r="S57" s="91">
        <v>98.5</v>
      </c>
      <c r="T57" s="86">
        <v>72.8</v>
      </c>
      <c r="U57" s="91">
        <v>87.9</v>
      </c>
      <c r="V57" s="91"/>
      <c r="W57" s="91"/>
      <c r="X57" s="91">
        <v>70.7</v>
      </c>
      <c r="Y57" s="91">
        <v>70.2</v>
      </c>
      <c r="Z57" s="92">
        <v>60.339813560672454</v>
      </c>
      <c r="AA57" s="87">
        <v>89.8</v>
      </c>
      <c r="AB57" s="87"/>
      <c r="AC57" s="87"/>
      <c r="AD57" s="87">
        <v>99.4</v>
      </c>
      <c r="AE57" s="87">
        <v>56.5</v>
      </c>
      <c r="AF57" s="98">
        <v>56.510480030588482</v>
      </c>
      <c r="AG57" s="98">
        <v>62.795941375422771</v>
      </c>
      <c r="AH57" s="98" t="s">
        <v>298</v>
      </c>
      <c r="AI57" s="98" t="s">
        <v>298</v>
      </c>
      <c r="AJ57" s="98">
        <v>100</v>
      </c>
      <c r="AK57" s="98">
        <v>55.371302297078977</v>
      </c>
      <c r="AL57" s="98">
        <v>54.313023825218949</v>
      </c>
      <c r="AM57" s="98">
        <v>60.326566637246252</v>
      </c>
      <c r="AN57" s="98" t="s">
        <v>298</v>
      </c>
      <c r="AO57" s="98" t="s">
        <v>298</v>
      </c>
      <c r="AP57" s="98">
        <v>14.201954397394136</v>
      </c>
      <c r="AQ57" s="98">
        <v>55.113247542269626</v>
      </c>
    </row>
    <row r="58" spans="1:43" customFormat="1">
      <c r="A58" s="34" t="s">
        <v>116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87"/>
      <c r="AA58" s="87"/>
      <c r="AB58" s="87"/>
      <c r="AC58" s="87"/>
      <c r="AD58" s="87"/>
      <c r="AE58" s="87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</row>
    <row r="59" spans="1:43" customFormat="1" ht="31.5">
      <c r="A59" s="34" t="s">
        <v>117</v>
      </c>
      <c r="B59" s="91"/>
      <c r="C59" s="91"/>
      <c r="D59" s="93"/>
      <c r="E59" s="91"/>
      <c r="F59" s="91"/>
      <c r="G59" s="91"/>
      <c r="H59" s="91"/>
      <c r="I59" s="91"/>
      <c r="J59" s="93"/>
      <c r="K59" s="91"/>
      <c r="L59" s="91"/>
      <c r="M59" s="91"/>
      <c r="N59" s="91"/>
      <c r="O59" s="91"/>
      <c r="P59" s="93"/>
      <c r="Q59" s="91"/>
      <c r="R59" s="91"/>
      <c r="S59" s="91"/>
      <c r="T59" s="91"/>
      <c r="U59" s="91"/>
      <c r="V59" s="93"/>
      <c r="W59" s="91"/>
      <c r="X59" s="91"/>
      <c r="Y59" s="91"/>
      <c r="Z59" s="87"/>
      <c r="AA59" s="87"/>
      <c r="AB59" s="87"/>
      <c r="AC59" s="87"/>
      <c r="AD59" s="87"/>
      <c r="AE59" s="87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</row>
    <row r="60" spans="1:43" customFormat="1" ht="47.25">
      <c r="A60" s="34" t="s">
        <v>118</v>
      </c>
      <c r="B60" s="86">
        <v>41.4</v>
      </c>
      <c r="C60" s="91">
        <v>73.7</v>
      </c>
      <c r="D60" s="91">
        <v>99.1</v>
      </c>
      <c r="E60" s="91">
        <v>38.4</v>
      </c>
      <c r="F60" s="91">
        <v>72.900000000000006</v>
      </c>
      <c r="G60" s="91">
        <v>69.7</v>
      </c>
      <c r="H60" s="58">
        <v>43</v>
      </c>
      <c r="I60" s="91">
        <v>76.599999999999994</v>
      </c>
      <c r="J60" s="91">
        <v>99.3</v>
      </c>
      <c r="K60" s="91">
        <v>39.6</v>
      </c>
      <c r="L60" s="91">
        <v>73.900000000000006</v>
      </c>
      <c r="M60" s="91">
        <v>72.2</v>
      </c>
      <c r="N60" s="86">
        <v>44.3</v>
      </c>
      <c r="O60" s="91">
        <v>90</v>
      </c>
      <c r="P60" s="91">
        <v>99.4</v>
      </c>
      <c r="Q60" s="91">
        <v>41.2</v>
      </c>
      <c r="R60" s="91">
        <v>74.5</v>
      </c>
      <c r="S60" s="91">
        <v>69.7</v>
      </c>
      <c r="T60" s="86">
        <v>52.8</v>
      </c>
      <c r="U60" s="91">
        <v>79.3</v>
      </c>
      <c r="V60" s="91">
        <v>99.4</v>
      </c>
      <c r="W60" s="91">
        <v>51.8</v>
      </c>
      <c r="X60" s="91">
        <v>75.599999999999994</v>
      </c>
      <c r="Y60" s="91">
        <v>75.3</v>
      </c>
      <c r="Z60" s="92">
        <v>52.88148093294302</v>
      </c>
      <c r="AA60" s="87">
        <v>79.3</v>
      </c>
      <c r="AB60" s="87">
        <v>99.3</v>
      </c>
      <c r="AC60" s="87">
        <v>52</v>
      </c>
      <c r="AD60" s="87">
        <v>57.5</v>
      </c>
      <c r="AE60" s="87">
        <v>68.599999999999994</v>
      </c>
      <c r="AF60" s="98">
        <v>42.11164667975028</v>
      </c>
      <c r="AG60" s="98">
        <v>79.831421014953861</v>
      </c>
      <c r="AH60" s="98">
        <v>99.323410013531799</v>
      </c>
      <c r="AI60" s="98">
        <v>38.93938219937322</v>
      </c>
      <c r="AJ60" s="98">
        <v>52.195044814259603</v>
      </c>
      <c r="AK60" s="98">
        <v>75.260844362863494</v>
      </c>
      <c r="AL60" s="98">
        <v>43.109001409053796</v>
      </c>
      <c r="AM60" s="98">
        <v>81.318014673890076</v>
      </c>
      <c r="AN60" s="98">
        <v>99.350473612990527</v>
      </c>
      <c r="AO60" s="98">
        <v>41.268343939903559</v>
      </c>
      <c r="AP60" s="98">
        <v>42.633167380162938</v>
      </c>
      <c r="AQ60" s="98">
        <v>67.968095982786934</v>
      </c>
    </row>
    <row r="61" spans="1:43" customFormat="1" ht="31.5">
      <c r="A61" s="34" t="s">
        <v>119</v>
      </c>
      <c r="B61" s="86">
        <v>74.8</v>
      </c>
      <c r="C61" s="91">
        <v>58</v>
      </c>
      <c r="D61" s="93"/>
      <c r="E61" s="91"/>
      <c r="F61" s="91">
        <v>98.6</v>
      </c>
      <c r="G61" s="91">
        <v>78.599999999999994</v>
      </c>
      <c r="H61" s="86">
        <v>80.7</v>
      </c>
      <c r="I61" s="91">
        <v>59</v>
      </c>
      <c r="J61" s="93"/>
      <c r="K61" s="91"/>
      <c r="L61" s="91">
        <v>88.8</v>
      </c>
      <c r="M61" s="91">
        <v>87.3</v>
      </c>
      <c r="N61" s="86">
        <v>86.2</v>
      </c>
      <c r="O61" s="91">
        <v>59.9</v>
      </c>
      <c r="P61" s="93"/>
      <c r="Q61" s="91"/>
      <c r="R61" s="91">
        <v>96.2</v>
      </c>
      <c r="S61" s="91">
        <v>95.7</v>
      </c>
      <c r="T61" s="86">
        <v>89.2</v>
      </c>
      <c r="U61" s="91">
        <v>60.9</v>
      </c>
      <c r="V61" s="93"/>
      <c r="W61" s="91"/>
      <c r="X61" s="91">
        <v>100</v>
      </c>
      <c r="Y61" s="91">
        <v>100</v>
      </c>
      <c r="Z61" s="92">
        <v>89.44771303852724</v>
      </c>
      <c r="AA61" s="87">
        <v>61.9</v>
      </c>
      <c r="AB61" s="87"/>
      <c r="AC61" s="87"/>
      <c r="AD61" s="87"/>
      <c r="AE61" s="87"/>
      <c r="AF61" s="98">
        <v>89.732397039286397</v>
      </c>
      <c r="AG61" s="98">
        <v>62.919808087731326</v>
      </c>
      <c r="AH61" s="98" t="s">
        <v>298</v>
      </c>
      <c r="AI61" s="98" t="s">
        <v>298</v>
      </c>
      <c r="AJ61" s="98">
        <v>100</v>
      </c>
      <c r="AK61" s="98">
        <v>100</v>
      </c>
      <c r="AL61" s="98">
        <v>64.53989653550714</v>
      </c>
      <c r="AM61" s="98">
        <v>63.947909527073335</v>
      </c>
      <c r="AN61" s="98" t="s">
        <v>298</v>
      </c>
      <c r="AO61" s="98" t="s">
        <v>298</v>
      </c>
      <c r="AP61" s="98">
        <v>100</v>
      </c>
      <c r="AQ61" s="98">
        <v>61.626878868258181</v>
      </c>
    </row>
    <row r="62" spans="1:43" customFormat="1" ht="47.25">
      <c r="A62" s="34" t="s">
        <v>120</v>
      </c>
      <c r="B62" s="86">
        <v>52.9</v>
      </c>
      <c r="C62" s="91">
        <v>66.400000000000006</v>
      </c>
      <c r="D62" s="91"/>
      <c r="E62" s="91">
        <v>27.1</v>
      </c>
      <c r="F62" s="91">
        <v>78.8</v>
      </c>
      <c r="G62" s="91">
        <v>96.2</v>
      </c>
      <c r="H62" s="86">
        <v>56.2</v>
      </c>
      <c r="I62" s="91">
        <v>69.599999999999994</v>
      </c>
      <c r="J62" s="91"/>
      <c r="K62" s="91">
        <v>33.799999999999997</v>
      </c>
      <c r="L62" s="91">
        <v>89.3</v>
      </c>
      <c r="M62" s="91">
        <v>97.9</v>
      </c>
      <c r="N62" s="86">
        <v>53.9</v>
      </c>
      <c r="O62" s="91">
        <v>64.2</v>
      </c>
      <c r="P62" s="91"/>
      <c r="Q62" s="91">
        <v>35.9</v>
      </c>
      <c r="R62" s="91">
        <v>76.599999999999994</v>
      </c>
      <c r="S62" s="91">
        <v>96.8</v>
      </c>
      <c r="T62" s="86">
        <v>53.5</v>
      </c>
      <c r="U62" s="91">
        <v>53.7</v>
      </c>
      <c r="V62" s="91"/>
      <c r="W62" s="91">
        <v>43.5</v>
      </c>
      <c r="X62" s="91">
        <v>71.599999999999994</v>
      </c>
      <c r="Y62" s="91">
        <v>94</v>
      </c>
      <c r="Z62" s="92">
        <v>57.632277196815984</v>
      </c>
      <c r="AA62" s="87">
        <v>56.7</v>
      </c>
      <c r="AB62" s="87"/>
      <c r="AC62" s="87">
        <v>49.9</v>
      </c>
      <c r="AD62" s="87">
        <v>73</v>
      </c>
      <c r="AE62" s="87"/>
      <c r="AF62" s="98">
        <v>51.80343304121098</v>
      </c>
      <c r="AG62" s="98">
        <v>54.750298905545847</v>
      </c>
      <c r="AH62" s="98" t="s">
        <v>298</v>
      </c>
      <c r="AI62" s="98">
        <v>46.97446336047372</v>
      </c>
      <c r="AJ62" s="98">
        <v>46.218315617334426</v>
      </c>
      <c r="AK62" s="98">
        <v>97.406340057636882</v>
      </c>
      <c r="AL62" s="98">
        <v>57.101083272413106</v>
      </c>
      <c r="AM62" s="98">
        <v>60.457260059118056</v>
      </c>
      <c r="AN62" s="98" t="s">
        <v>298</v>
      </c>
      <c r="AO62" s="98">
        <v>28.321983586519995</v>
      </c>
      <c r="AP62" s="98">
        <v>66.824714772558892</v>
      </c>
      <c r="AQ62" s="98">
        <v>98.943323727185401</v>
      </c>
    </row>
    <row r="63" spans="1:43" customFormat="1" ht="31.5">
      <c r="A63" s="34" t="s">
        <v>121</v>
      </c>
      <c r="B63" s="86">
        <v>52.9</v>
      </c>
      <c r="C63" s="91">
        <v>66.400000000000006</v>
      </c>
      <c r="D63" s="91"/>
      <c r="E63" s="91">
        <v>27.1</v>
      </c>
      <c r="F63" s="91">
        <v>78.8</v>
      </c>
      <c r="G63" s="91">
        <v>96.2</v>
      </c>
      <c r="H63" s="86">
        <v>56.2</v>
      </c>
      <c r="I63" s="91">
        <v>69.599999999999994</v>
      </c>
      <c r="J63" s="91"/>
      <c r="K63" s="91">
        <v>33.799999999999997</v>
      </c>
      <c r="L63" s="91">
        <v>89.3</v>
      </c>
      <c r="M63" s="91">
        <v>97.9</v>
      </c>
      <c r="N63" s="86">
        <v>51.9</v>
      </c>
      <c r="O63" s="91">
        <v>64.2</v>
      </c>
      <c r="P63" s="91"/>
      <c r="Q63" s="91">
        <v>35.9</v>
      </c>
      <c r="R63" s="91">
        <v>76.599999999999994</v>
      </c>
      <c r="S63" s="91">
        <v>96.8</v>
      </c>
      <c r="T63" s="86">
        <v>51.8</v>
      </c>
      <c r="U63" s="91">
        <v>53.7</v>
      </c>
      <c r="V63" s="91"/>
      <c r="W63" s="91">
        <v>43.5</v>
      </c>
      <c r="X63" s="91">
        <v>68.400000000000006</v>
      </c>
      <c r="Y63" s="91">
        <v>94</v>
      </c>
      <c r="Z63" s="92">
        <v>56.007751937984494</v>
      </c>
      <c r="AA63" s="87">
        <v>56.7</v>
      </c>
      <c r="AB63" s="87"/>
      <c r="AC63" s="87">
        <v>49.9</v>
      </c>
      <c r="AD63" s="87">
        <v>68.7</v>
      </c>
      <c r="AE63" s="87"/>
      <c r="AF63" s="98">
        <v>51.80343304121098</v>
      </c>
      <c r="AG63" s="98">
        <v>54.750298905545847</v>
      </c>
      <c r="AH63" s="98" t="s">
        <v>298</v>
      </c>
      <c r="AI63" s="98">
        <v>46.97446336047372</v>
      </c>
      <c r="AJ63" s="98">
        <v>46.218315617334426</v>
      </c>
      <c r="AK63" s="98">
        <v>97.406340057636882</v>
      </c>
      <c r="AL63" s="98">
        <v>57.101083272413106</v>
      </c>
      <c r="AM63" s="98">
        <v>60.457260059118056</v>
      </c>
      <c r="AN63" s="98" t="s">
        <v>298</v>
      </c>
      <c r="AO63" s="98">
        <v>28.321983586519995</v>
      </c>
      <c r="AP63" s="98">
        <v>66.824714772558892</v>
      </c>
      <c r="AQ63" s="98">
        <v>98.943323727185401</v>
      </c>
    </row>
    <row r="64" spans="1:43" customFormat="1" ht="31.5">
      <c r="A64" s="34" t="s">
        <v>122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86">
        <v>80.7</v>
      </c>
      <c r="U64" s="91"/>
      <c r="V64" s="91"/>
      <c r="W64" s="91"/>
      <c r="X64" s="91">
        <v>80.7</v>
      </c>
      <c r="Y64" s="91"/>
      <c r="Z64" s="92">
        <v>86.264534883720927</v>
      </c>
      <c r="AA64" s="87"/>
      <c r="AB64" s="87"/>
      <c r="AC64" s="87"/>
      <c r="AD64" s="87">
        <v>86.3</v>
      </c>
      <c r="AE64" s="87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</row>
    <row r="65" spans="1:43" customFormat="1" ht="31.5">
      <c r="A65" s="34" t="s">
        <v>123</v>
      </c>
      <c r="B65" s="86">
        <v>61.3</v>
      </c>
      <c r="C65" s="91">
        <v>69</v>
      </c>
      <c r="D65" s="91">
        <v>3.5</v>
      </c>
      <c r="E65" s="91">
        <v>61.6</v>
      </c>
      <c r="F65" s="91">
        <v>61.4</v>
      </c>
      <c r="G65" s="91">
        <v>72</v>
      </c>
      <c r="H65" s="86">
        <v>70.3</v>
      </c>
      <c r="I65" s="91">
        <v>70.599999999999994</v>
      </c>
      <c r="J65" s="91">
        <v>4.4000000000000004</v>
      </c>
      <c r="K65" s="91">
        <v>60.9</v>
      </c>
      <c r="L65" s="91">
        <v>70.099999999999994</v>
      </c>
      <c r="M65" s="91">
        <v>85.9</v>
      </c>
      <c r="N65" s="86">
        <v>70.599999999999994</v>
      </c>
      <c r="O65" s="91">
        <v>56.6</v>
      </c>
      <c r="P65" s="91">
        <v>5.2</v>
      </c>
      <c r="Q65" s="91">
        <v>60.2</v>
      </c>
      <c r="R65" s="91">
        <v>74.599999999999994</v>
      </c>
      <c r="S65" s="91">
        <v>86.7</v>
      </c>
      <c r="T65" s="58">
        <v>65</v>
      </c>
      <c r="U65" s="91">
        <v>34.9</v>
      </c>
      <c r="V65" s="91">
        <v>6</v>
      </c>
      <c r="W65" s="91">
        <v>32.6</v>
      </c>
      <c r="X65" s="91">
        <v>77.400000000000006</v>
      </c>
      <c r="Y65" s="91">
        <v>89.1</v>
      </c>
      <c r="Z65" s="92">
        <v>62.740525432521913</v>
      </c>
      <c r="AA65" s="87">
        <v>36.200000000000003</v>
      </c>
      <c r="AB65" s="87">
        <v>6.7</v>
      </c>
      <c r="AC65" s="87">
        <v>32.6</v>
      </c>
      <c r="AD65" s="87">
        <v>76.5</v>
      </c>
      <c r="AE65" s="87">
        <v>80.400000000000006</v>
      </c>
      <c r="AF65" s="98">
        <v>68.371632049158279</v>
      </c>
      <c r="AG65" s="98">
        <v>57.526860714983393</v>
      </c>
      <c r="AH65" s="98">
        <v>7.6058772687986167</v>
      </c>
      <c r="AI65" s="98">
        <v>35.232590145884942</v>
      </c>
      <c r="AJ65" s="98">
        <v>73.096015561051601</v>
      </c>
      <c r="AK65" s="98">
        <v>77.615298087739035</v>
      </c>
      <c r="AL65" s="98">
        <v>64.746151188725094</v>
      </c>
      <c r="AM65" s="98">
        <v>56.780083440877839</v>
      </c>
      <c r="AN65" s="98">
        <v>9.3344857389801206</v>
      </c>
      <c r="AO65" s="98">
        <v>36.958965711073638</v>
      </c>
      <c r="AP65" s="98">
        <v>68.515591951408339</v>
      </c>
      <c r="AQ65" s="98">
        <v>85.147163074014756</v>
      </c>
    </row>
    <row r="66" spans="1:43" customFormat="1">
      <c r="A66" s="34" t="s">
        <v>124</v>
      </c>
      <c r="B66" s="58">
        <v>72</v>
      </c>
      <c r="C66" s="91">
        <v>60.7</v>
      </c>
      <c r="D66" s="91"/>
      <c r="E66" s="91">
        <v>75.2</v>
      </c>
      <c r="F66" s="91">
        <v>79.900000000000006</v>
      </c>
      <c r="G66" s="91">
        <v>73.099999999999994</v>
      </c>
      <c r="H66" s="86">
        <v>75.900000000000006</v>
      </c>
      <c r="I66" s="91">
        <v>61</v>
      </c>
      <c r="J66" s="91"/>
      <c r="K66" s="91">
        <v>80</v>
      </c>
      <c r="L66" s="91">
        <v>82</v>
      </c>
      <c r="M66" s="91">
        <v>81.3</v>
      </c>
      <c r="N66" s="86">
        <v>64.7</v>
      </c>
      <c r="O66" s="91">
        <v>38.9</v>
      </c>
      <c r="P66" s="91"/>
      <c r="Q66" s="91">
        <v>82.4</v>
      </c>
      <c r="R66" s="91">
        <v>85.2</v>
      </c>
      <c r="S66" s="91">
        <v>87.2</v>
      </c>
      <c r="T66" s="58">
        <v>55</v>
      </c>
      <c r="U66" s="91">
        <v>32</v>
      </c>
      <c r="V66" s="94"/>
      <c r="W66" s="91">
        <v>84.7</v>
      </c>
      <c r="X66" s="91">
        <v>94</v>
      </c>
      <c r="Y66" s="91">
        <v>93.3</v>
      </c>
      <c r="Z66" s="92">
        <v>55.689131754705528</v>
      </c>
      <c r="AA66" s="87">
        <v>34.4</v>
      </c>
      <c r="AB66" s="87"/>
      <c r="AC66" s="87">
        <v>87</v>
      </c>
      <c r="AD66" s="87">
        <v>96.8</v>
      </c>
      <c r="AE66" s="87">
        <v>85</v>
      </c>
      <c r="AF66" s="98">
        <v>66.986905952061647</v>
      </c>
      <c r="AG66" s="98">
        <v>43.168316831683171</v>
      </c>
      <c r="AH66" s="98" t="s">
        <v>298</v>
      </c>
      <c r="AI66" s="98">
        <v>88.436830835117775</v>
      </c>
      <c r="AJ66" s="98">
        <v>79.549114331723032</v>
      </c>
      <c r="AK66" s="98">
        <v>90.208757995360926</v>
      </c>
      <c r="AL66" s="98">
        <v>82.797345584481874</v>
      </c>
      <c r="AM66" s="98">
        <v>68.492132325610214</v>
      </c>
      <c r="AN66" s="98" t="s">
        <v>298</v>
      </c>
      <c r="AO66" s="98">
        <v>95</v>
      </c>
      <c r="AP66" s="98">
        <v>79.340625481435836</v>
      </c>
      <c r="AQ66" s="98">
        <v>92.922194334887052</v>
      </c>
    </row>
    <row r="67" spans="1:43" customFormat="1" ht="63">
      <c r="A67" s="34" t="s">
        <v>125</v>
      </c>
      <c r="B67" s="86">
        <v>69.400000000000006</v>
      </c>
      <c r="C67" s="91">
        <v>76</v>
      </c>
      <c r="D67" s="91"/>
      <c r="E67" s="91">
        <v>58.9</v>
      </c>
      <c r="F67" s="91">
        <v>55.6</v>
      </c>
      <c r="G67" s="91">
        <v>52.1</v>
      </c>
      <c r="H67" s="86">
        <v>67.8</v>
      </c>
      <c r="I67" s="91">
        <v>78.7</v>
      </c>
      <c r="J67" s="91"/>
      <c r="K67" s="91">
        <v>6.6</v>
      </c>
      <c r="L67" s="91">
        <v>49.3</v>
      </c>
      <c r="M67" s="91">
        <v>100</v>
      </c>
      <c r="N67" s="86">
        <v>65.7</v>
      </c>
      <c r="O67" s="91">
        <v>79.400000000000006</v>
      </c>
      <c r="P67" s="94"/>
      <c r="Q67" s="91">
        <v>4.7</v>
      </c>
      <c r="R67" s="91">
        <v>44.9</v>
      </c>
      <c r="S67" s="91">
        <v>100</v>
      </c>
      <c r="T67" s="86">
        <v>70.599999999999994</v>
      </c>
      <c r="U67" s="91">
        <v>80.3</v>
      </c>
      <c r="V67" s="91"/>
      <c r="W67" s="91">
        <v>5.8</v>
      </c>
      <c r="X67" s="91">
        <v>55.7</v>
      </c>
      <c r="Y67" s="91">
        <v>100</v>
      </c>
      <c r="Z67" s="92">
        <v>77.5792415892451</v>
      </c>
      <c r="AA67" s="87">
        <v>81</v>
      </c>
      <c r="AB67" s="87"/>
      <c r="AC67" s="87">
        <v>9.8000000000000007</v>
      </c>
      <c r="AD67" s="87">
        <v>71.2</v>
      </c>
      <c r="AE67" s="87"/>
      <c r="AF67" s="98">
        <v>75.519506483121035</v>
      </c>
      <c r="AG67" s="98">
        <v>81.639138504266086</v>
      </c>
      <c r="AH67" s="98" t="s">
        <v>298</v>
      </c>
      <c r="AI67" s="98">
        <v>15.705996131528046</v>
      </c>
      <c r="AJ67" s="98">
        <v>74.044383475514778</v>
      </c>
      <c r="AK67" s="98">
        <v>100</v>
      </c>
      <c r="AL67" s="98">
        <v>77.962554570412706</v>
      </c>
      <c r="AM67" s="98">
        <v>80.177090570444506</v>
      </c>
      <c r="AN67" s="98" t="s">
        <v>298</v>
      </c>
      <c r="AO67" s="98">
        <v>22.880747126436781</v>
      </c>
      <c r="AP67" s="98">
        <v>77.952942158649762</v>
      </c>
      <c r="AQ67" s="98">
        <v>100</v>
      </c>
    </row>
    <row r="68" spans="1:43" customFormat="1" ht="31.5">
      <c r="A68" s="34" t="s">
        <v>126</v>
      </c>
      <c r="B68" s="86">
        <v>57.7</v>
      </c>
      <c r="C68" s="91"/>
      <c r="D68" s="91"/>
      <c r="E68" s="91">
        <v>61.1</v>
      </c>
      <c r="F68" s="91">
        <v>55.8</v>
      </c>
      <c r="G68" s="91">
        <v>69.7</v>
      </c>
      <c r="H68" s="86">
        <v>69.099999999999994</v>
      </c>
      <c r="I68" s="91">
        <v>61.1</v>
      </c>
      <c r="J68" s="91"/>
      <c r="K68" s="91"/>
      <c r="L68" s="91">
        <v>71.400000000000006</v>
      </c>
      <c r="M68" s="91">
        <v>87.3</v>
      </c>
      <c r="N68" s="86">
        <v>57.3</v>
      </c>
      <c r="O68" s="91">
        <v>17.600000000000001</v>
      </c>
      <c r="P68" s="91"/>
      <c r="Q68" s="91">
        <v>61.5</v>
      </c>
      <c r="R68" s="91">
        <v>71.3</v>
      </c>
      <c r="S68" s="91">
        <v>87</v>
      </c>
      <c r="T68" s="91"/>
      <c r="U68" s="91"/>
      <c r="V68" s="91"/>
      <c r="W68" s="91"/>
      <c r="X68" s="91"/>
      <c r="Y68" s="91"/>
      <c r="Z68" s="92">
        <v>54.050697342970579</v>
      </c>
      <c r="AA68" s="87">
        <v>20.7</v>
      </c>
      <c r="AB68" s="87"/>
      <c r="AC68" s="87"/>
      <c r="AD68" s="87">
        <v>63.6</v>
      </c>
      <c r="AE68" s="87"/>
      <c r="AF68" s="98">
        <v>54.598146422792134</v>
      </c>
      <c r="AG68" s="98">
        <v>22.243636071629325</v>
      </c>
      <c r="AH68" s="98" t="s">
        <v>298</v>
      </c>
      <c r="AI68" s="98" t="s">
        <v>298</v>
      </c>
      <c r="AJ68" s="98">
        <v>64.719234049577679</v>
      </c>
      <c r="AK68" s="98">
        <v>70.652920962199318</v>
      </c>
      <c r="AL68" s="98">
        <v>52.630511821435498</v>
      </c>
      <c r="AM68" s="98">
        <v>24.638012280451235</v>
      </c>
      <c r="AN68" s="98" t="s">
        <v>298</v>
      </c>
      <c r="AO68" s="98" t="s">
        <v>298</v>
      </c>
      <c r="AP68" s="98">
        <v>64.379270301655453</v>
      </c>
      <c r="AQ68" s="98">
        <v>77.846506300114541</v>
      </c>
    </row>
    <row r="69" spans="1:43" customFormat="1" ht="31.5">
      <c r="A69" s="34" t="s">
        <v>127</v>
      </c>
      <c r="B69" s="86">
        <v>64.599999999999994</v>
      </c>
      <c r="C69" s="91">
        <v>3.5</v>
      </c>
      <c r="D69" s="91">
        <v>3.5</v>
      </c>
      <c r="E69" s="91"/>
      <c r="F69" s="91">
        <v>65.3</v>
      </c>
      <c r="G69" s="91">
        <v>87.5</v>
      </c>
      <c r="H69" s="86">
        <v>71.8</v>
      </c>
      <c r="I69" s="91">
        <v>4.4000000000000004</v>
      </c>
      <c r="J69" s="91">
        <v>4.4000000000000004</v>
      </c>
      <c r="K69" s="91"/>
      <c r="L69" s="91">
        <v>73</v>
      </c>
      <c r="M69" s="91">
        <v>94.7</v>
      </c>
      <c r="N69" s="91"/>
      <c r="O69" s="91"/>
      <c r="P69" s="91"/>
      <c r="Q69" s="91"/>
      <c r="R69" s="91"/>
      <c r="S69" s="91"/>
      <c r="T69" s="58">
        <v>77</v>
      </c>
      <c r="U69" s="91">
        <v>6</v>
      </c>
      <c r="V69" s="91">
        <v>6</v>
      </c>
      <c r="W69" s="91"/>
      <c r="X69" s="91"/>
      <c r="Y69" s="91">
        <v>99.6</v>
      </c>
      <c r="Z69" s="92">
        <v>74.387736406017794</v>
      </c>
      <c r="AA69" s="87">
        <v>6.7</v>
      </c>
      <c r="AB69" s="87">
        <v>6.7</v>
      </c>
      <c r="AC69" s="94"/>
      <c r="AD69" s="87">
        <v>73.400000000000006</v>
      </c>
      <c r="AE69" s="87">
        <v>99.7</v>
      </c>
      <c r="AF69" s="98">
        <v>64.525124086777083</v>
      </c>
      <c r="AG69" s="98">
        <v>7.6058772687986167</v>
      </c>
      <c r="AH69" s="98">
        <v>7.6058772687986167</v>
      </c>
      <c r="AI69" s="98" t="s">
        <v>298</v>
      </c>
      <c r="AJ69" s="98">
        <v>62.245625148467809</v>
      </c>
      <c r="AK69" s="98">
        <v>99.875544492843815</v>
      </c>
      <c r="AL69" s="98">
        <v>27.692769768457843</v>
      </c>
      <c r="AM69" s="98">
        <v>9.3344857389801206</v>
      </c>
      <c r="AN69" s="98">
        <v>9.3344857389801206</v>
      </c>
      <c r="AO69" s="98" t="s">
        <v>298</v>
      </c>
      <c r="AP69" s="98">
        <v>27.256341789052069</v>
      </c>
      <c r="AQ69" s="98">
        <v>100</v>
      </c>
    </row>
    <row r="70" spans="1:43" customFormat="1" ht="78.75">
      <c r="A70" s="34" t="s">
        <v>128</v>
      </c>
      <c r="B70" s="86">
        <v>36.9</v>
      </c>
      <c r="C70" s="91"/>
      <c r="D70" s="93"/>
      <c r="E70" s="91"/>
      <c r="F70" s="91">
        <v>36.9</v>
      </c>
      <c r="G70" s="91"/>
      <c r="H70" s="91">
        <v>100</v>
      </c>
      <c r="I70" s="91"/>
      <c r="J70" s="93"/>
      <c r="K70" s="91"/>
      <c r="L70" s="91">
        <v>100</v>
      </c>
      <c r="M70" s="91">
        <v>100</v>
      </c>
      <c r="N70" s="58">
        <v>100</v>
      </c>
      <c r="O70" s="91"/>
      <c r="P70" s="91"/>
      <c r="Q70" s="91"/>
      <c r="R70" s="91">
        <v>100</v>
      </c>
      <c r="S70" s="91"/>
      <c r="T70" s="91"/>
      <c r="U70" s="91"/>
      <c r="V70" s="91"/>
      <c r="W70" s="91"/>
      <c r="X70" s="91"/>
      <c r="Y70" s="91"/>
      <c r="Z70" s="87"/>
      <c r="AA70" s="87"/>
      <c r="AB70" s="87"/>
      <c r="AC70" s="87"/>
      <c r="AD70" s="87"/>
      <c r="AE70" s="87"/>
      <c r="AF70" s="98">
        <v>85.483529221143414</v>
      </c>
      <c r="AG70" s="98" t="s">
        <v>298</v>
      </c>
      <c r="AH70" s="98" t="s">
        <v>298</v>
      </c>
      <c r="AI70" s="98" t="s">
        <v>298</v>
      </c>
      <c r="AJ70" s="98">
        <v>85.483529221143414</v>
      </c>
      <c r="AK70" s="98" t="s">
        <v>298</v>
      </c>
      <c r="AL70" s="98">
        <v>87.510146718520943</v>
      </c>
      <c r="AM70" s="98">
        <v>63.013698630136986</v>
      </c>
      <c r="AN70" s="98" t="s">
        <v>298</v>
      </c>
      <c r="AO70" s="98" t="s">
        <v>298</v>
      </c>
      <c r="AP70" s="98">
        <v>87.597116004231154</v>
      </c>
      <c r="AQ70" s="98" t="s">
        <v>298</v>
      </c>
    </row>
    <row r="71" spans="1:43" customFormat="1" ht="31.5">
      <c r="A71" s="34" t="s">
        <v>129</v>
      </c>
      <c r="B71" s="86">
        <v>60.7</v>
      </c>
      <c r="C71" s="91">
        <v>33.799999999999997</v>
      </c>
      <c r="D71" s="91"/>
      <c r="E71" s="91">
        <v>33.299999999999997</v>
      </c>
      <c r="F71" s="91">
        <v>72.2</v>
      </c>
      <c r="G71" s="91">
        <v>83.7</v>
      </c>
      <c r="H71" s="86">
        <v>71.3</v>
      </c>
      <c r="I71" s="91">
        <v>35</v>
      </c>
      <c r="J71" s="91"/>
      <c r="K71" s="91">
        <v>30.7</v>
      </c>
      <c r="L71" s="91">
        <v>73.3</v>
      </c>
      <c r="M71" s="91">
        <v>100</v>
      </c>
      <c r="N71" s="86">
        <v>79.099999999999994</v>
      </c>
      <c r="O71" s="91">
        <v>35.9</v>
      </c>
      <c r="P71" s="91"/>
      <c r="Q71" s="91">
        <v>78.8</v>
      </c>
      <c r="R71" s="91">
        <v>81.900000000000006</v>
      </c>
      <c r="S71" s="91">
        <v>77.3</v>
      </c>
      <c r="T71" s="86">
        <v>57.9</v>
      </c>
      <c r="U71" s="91">
        <v>11.2</v>
      </c>
      <c r="V71" s="91"/>
      <c r="W71" s="91">
        <v>79.599999999999994</v>
      </c>
      <c r="X71" s="94"/>
      <c r="Y71" s="91">
        <v>79.8</v>
      </c>
      <c r="Z71" s="92">
        <v>53.108723548801045</v>
      </c>
      <c r="AA71" s="87">
        <v>12.2</v>
      </c>
      <c r="AB71" s="87"/>
      <c r="AC71" s="87">
        <v>57.7</v>
      </c>
      <c r="AD71" s="87">
        <v>77.7</v>
      </c>
      <c r="AE71" s="87">
        <v>66.7</v>
      </c>
      <c r="AF71" s="98">
        <v>64.616758433599813</v>
      </c>
      <c r="AG71" s="98">
        <v>39.861764535052565</v>
      </c>
      <c r="AH71" s="98" t="s">
        <v>298</v>
      </c>
      <c r="AI71" s="98">
        <v>42.10526315789474</v>
      </c>
      <c r="AJ71" s="98">
        <v>74.249982915328374</v>
      </c>
      <c r="AK71" s="98">
        <v>63.149405201962495</v>
      </c>
      <c r="AL71" s="98">
        <v>72.554209952361816</v>
      </c>
      <c r="AM71" s="98">
        <v>42.224297429013333</v>
      </c>
      <c r="AN71" s="98" t="s">
        <v>298</v>
      </c>
      <c r="AO71" s="98">
        <v>44.736842105263158</v>
      </c>
      <c r="AP71" s="98">
        <v>84.539991521127519</v>
      </c>
      <c r="AQ71" s="98">
        <v>78.212520593080725</v>
      </c>
    </row>
    <row r="72" spans="1:43" customFormat="1" ht="31.5">
      <c r="A72" s="34" t="s">
        <v>130</v>
      </c>
      <c r="B72" s="86">
        <v>63.1</v>
      </c>
      <c r="C72" s="91">
        <v>34.4</v>
      </c>
      <c r="D72" s="91"/>
      <c r="E72" s="91">
        <v>17.7</v>
      </c>
      <c r="F72" s="91">
        <v>55</v>
      </c>
      <c r="G72" s="91">
        <v>68.5</v>
      </c>
      <c r="H72" s="86">
        <v>61.1</v>
      </c>
      <c r="I72" s="91">
        <v>25.8</v>
      </c>
      <c r="J72" s="91"/>
      <c r="K72" s="91">
        <v>46.5</v>
      </c>
      <c r="L72" s="91">
        <v>63.7</v>
      </c>
      <c r="M72" s="91">
        <v>64.2</v>
      </c>
      <c r="N72" s="86">
        <v>66.5</v>
      </c>
      <c r="O72" s="91">
        <v>31.8</v>
      </c>
      <c r="P72" s="91"/>
      <c r="Q72" s="91">
        <v>55.6</v>
      </c>
      <c r="R72" s="94"/>
      <c r="S72" s="91">
        <v>69</v>
      </c>
      <c r="T72" s="86">
        <v>63.8</v>
      </c>
      <c r="U72" s="91">
        <v>39</v>
      </c>
      <c r="V72" s="91"/>
      <c r="W72" s="91">
        <v>64.599999999999994</v>
      </c>
      <c r="X72" s="91">
        <v>65.2</v>
      </c>
      <c r="Y72" s="91">
        <v>68.099999999999994</v>
      </c>
      <c r="Z72" s="92">
        <v>34.746495283196154</v>
      </c>
      <c r="AA72" s="87">
        <v>44.5</v>
      </c>
      <c r="AB72" s="87"/>
      <c r="AC72" s="87">
        <v>72.3</v>
      </c>
      <c r="AD72" s="87">
        <v>32.4</v>
      </c>
      <c r="AE72" s="87">
        <v>25.4</v>
      </c>
      <c r="AF72" s="98">
        <v>40.135616709562463</v>
      </c>
      <c r="AG72" s="98">
        <v>53.072390572390574</v>
      </c>
      <c r="AH72" s="98" t="s">
        <v>298</v>
      </c>
      <c r="AI72" s="98">
        <v>78.578578578578572</v>
      </c>
      <c r="AJ72" s="98">
        <v>34.775767112509833</v>
      </c>
      <c r="AK72" s="98">
        <v>32.007903185971848</v>
      </c>
      <c r="AL72" s="98">
        <v>32.259051950323595</v>
      </c>
      <c r="AM72" s="98">
        <v>59.890572390572387</v>
      </c>
      <c r="AN72" s="98" t="s">
        <v>298</v>
      </c>
      <c r="AO72" s="98">
        <v>86.486486486486484</v>
      </c>
      <c r="AP72" s="98">
        <v>9.8817188201826625</v>
      </c>
      <c r="AQ72" s="98">
        <v>28.80820080475187</v>
      </c>
    </row>
    <row r="73" spans="1:43" customFormat="1" ht="63">
      <c r="A73" s="34" t="s">
        <v>131</v>
      </c>
      <c r="B73" s="86">
        <v>63.1</v>
      </c>
      <c r="C73" s="91">
        <v>34.4</v>
      </c>
      <c r="D73" s="91"/>
      <c r="E73" s="91">
        <v>17.7</v>
      </c>
      <c r="F73" s="91">
        <v>55</v>
      </c>
      <c r="G73" s="91">
        <v>68.5</v>
      </c>
      <c r="H73" s="86">
        <v>61.1</v>
      </c>
      <c r="I73" s="91">
        <v>25.8</v>
      </c>
      <c r="J73" s="91"/>
      <c r="K73" s="91">
        <v>46.5</v>
      </c>
      <c r="L73" s="91">
        <v>63.7</v>
      </c>
      <c r="M73" s="91">
        <v>64.2</v>
      </c>
      <c r="N73" s="86">
        <v>66.5</v>
      </c>
      <c r="O73" s="91">
        <v>31.8</v>
      </c>
      <c r="P73" s="91"/>
      <c r="Q73" s="91">
        <v>55.6</v>
      </c>
      <c r="R73" s="94"/>
      <c r="S73" s="91">
        <v>69</v>
      </c>
      <c r="T73" s="86">
        <v>63.8</v>
      </c>
      <c r="U73" s="91">
        <v>39</v>
      </c>
      <c r="V73" s="91"/>
      <c r="W73" s="91">
        <v>64.599999999999994</v>
      </c>
      <c r="X73" s="91">
        <v>65.2</v>
      </c>
      <c r="Y73" s="91">
        <v>68.099999999999994</v>
      </c>
      <c r="Z73" s="92">
        <v>34.746495283196154</v>
      </c>
      <c r="AA73" s="87">
        <v>44.5</v>
      </c>
      <c r="AB73" s="87"/>
      <c r="AC73" s="87">
        <v>72.3</v>
      </c>
      <c r="AD73" s="87">
        <v>32.4</v>
      </c>
      <c r="AE73" s="87">
        <v>25.4</v>
      </c>
      <c r="AF73" s="98">
        <v>40.135616709562463</v>
      </c>
      <c r="AG73" s="98">
        <v>53.072390572390574</v>
      </c>
      <c r="AH73" s="98" t="s">
        <v>298</v>
      </c>
      <c r="AI73" s="98">
        <v>78.578578578578572</v>
      </c>
      <c r="AJ73" s="98">
        <v>34.775767112509833</v>
      </c>
      <c r="AK73" s="98">
        <v>32.007903185971848</v>
      </c>
      <c r="AL73" s="98">
        <v>32.259051950323595</v>
      </c>
      <c r="AM73" s="98">
        <v>59.890572390572387</v>
      </c>
      <c r="AN73" s="98" t="s">
        <v>298</v>
      </c>
      <c r="AO73" s="98">
        <v>86.486486486486484</v>
      </c>
      <c r="AP73" s="98">
        <v>9.8817188201826625</v>
      </c>
      <c r="AQ73" s="98">
        <v>28.80820080475187</v>
      </c>
    </row>
    <row r="74" spans="1:43" customFormat="1" ht="78.75">
      <c r="A74" s="34" t="s">
        <v>132</v>
      </c>
      <c r="B74" s="91"/>
      <c r="C74" s="91"/>
      <c r="D74" s="93"/>
      <c r="E74" s="91"/>
      <c r="F74" s="91"/>
      <c r="G74" s="91"/>
      <c r="H74" s="91"/>
      <c r="I74" s="91"/>
      <c r="J74" s="93"/>
      <c r="K74" s="91"/>
      <c r="L74" s="91"/>
      <c r="M74" s="91"/>
      <c r="N74" s="91"/>
      <c r="O74" s="91"/>
      <c r="P74" s="93"/>
      <c r="Q74" s="91"/>
      <c r="R74" s="91"/>
      <c r="S74" s="91"/>
      <c r="T74" s="91"/>
      <c r="U74" s="91"/>
      <c r="V74" s="93"/>
      <c r="W74" s="91"/>
      <c r="X74" s="91"/>
      <c r="Y74" s="91"/>
      <c r="Z74" s="87"/>
      <c r="AA74" s="87"/>
      <c r="AB74" s="87"/>
      <c r="AC74" s="87"/>
      <c r="AD74" s="87"/>
      <c r="AE74" s="87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</row>
    <row r="75" spans="1:43" customFormat="1" ht="47.25">
      <c r="A75" s="34" t="s">
        <v>133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87"/>
      <c r="AA75" s="87"/>
      <c r="AB75" s="87"/>
      <c r="AC75" s="87"/>
      <c r="AD75" s="87"/>
      <c r="AE75" s="87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</row>
    <row r="76" spans="1:43" customFormat="1" ht="47.25">
      <c r="A76" s="34" t="s">
        <v>134</v>
      </c>
      <c r="B76" s="86">
        <v>23.4</v>
      </c>
      <c r="C76" s="91">
        <v>15.9</v>
      </c>
      <c r="D76" s="91">
        <v>10.6</v>
      </c>
      <c r="E76" s="91">
        <v>23.8</v>
      </c>
      <c r="F76" s="91">
        <v>74.3</v>
      </c>
      <c r="G76" s="91">
        <v>60.5</v>
      </c>
      <c r="H76" s="58">
        <v>23</v>
      </c>
      <c r="I76" s="91">
        <v>15.6</v>
      </c>
      <c r="J76" s="91">
        <v>10.6</v>
      </c>
      <c r="K76" s="91">
        <v>22.6</v>
      </c>
      <c r="L76" s="91">
        <v>71.3</v>
      </c>
      <c r="M76" s="91">
        <v>50.3</v>
      </c>
      <c r="N76" s="86">
        <v>17.7</v>
      </c>
      <c r="O76" s="91">
        <v>9.1999999999999993</v>
      </c>
      <c r="P76" s="91">
        <v>6.9</v>
      </c>
      <c r="Q76" s="91">
        <v>23.2</v>
      </c>
      <c r="R76" s="91">
        <v>63.5</v>
      </c>
      <c r="S76" s="91">
        <v>49.2</v>
      </c>
      <c r="T76" s="58">
        <v>20</v>
      </c>
      <c r="U76" s="91">
        <v>10.4</v>
      </c>
      <c r="V76" s="91">
        <v>7.7</v>
      </c>
      <c r="W76" s="91">
        <v>26.3</v>
      </c>
      <c r="X76" s="91">
        <v>65.900000000000006</v>
      </c>
      <c r="Y76" s="91">
        <v>43.2</v>
      </c>
      <c r="Z76" s="92">
        <v>19.200919103878778</v>
      </c>
      <c r="AA76" s="87">
        <v>9.8000000000000007</v>
      </c>
      <c r="AB76" s="87">
        <v>7.8</v>
      </c>
      <c r="AC76" s="87">
        <v>22.2</v>
      </c>
      <c r="AD76" s="87">
        <v>86.5</v>
      </c>
      <c r="AE76" s="87">
        <v>55.1</v>
      </c>
      <c r="AF76" s="98">
        <v>16.981273768654351</v>
      </c>
      <c r="AG76" s="98">
        <v>8.2329601028035579</v>
      </c>
      <c r="AH76" s="98">
        <v>6.4911200448121855</v>
      </c>
      <c r="AI76" s="98">
        <v>21.210012398717758</v>
      </c>
      <c r="AJ76" s="98">
        <v>83.585886435655937</v>
      </c>
      <c r="AK76" s="98">
        <v>48.156499481991588</v>
      </c>
      <c r="AL76" s="98">
        <v>15.27261362099035</v>
      </c>
      <c r="AM76" s="98">
        <v>7.6213081829113962</v>
      </c>
      <c r="AN76" s="98">
        <v>5.3964027350719723</v>
      </c>
      <c r="AO76" s="98">
        <v>18.560825116925798</v>
      </c>
      <c r="AP76" s="98">
        <v>89.665135665580806</v>
      </c>
      <c r="AQ76" s="98">
        <v>45.983692895876409</v>
      </c>
    </row>
    <row r="77" spans="1:43" customFormat="1" ht="31.5">
      <c r="A77" s="34" t="s">
        <v>135</v>
      </c>
      <c r="B77" s="86">
        <v>23.4</v>
      </c>
      <c r="C77" s="91">
        <v>15.9</v>
      </c>
      <c r="D77" s="91">
        <v>10.6</v>
      </c>
      <c r="E77" s="91">
        <v>23.8</v>
      </c>
      <c r="F77" s="91">
        <v>74.3</v>
      </c>
      <c r="G77" s="91">
        <v>60.5</v>
      </c>
      <c r="H77" s="58">
        <v>23</v>
      </c>
      <c r="I77" s="91">
        <v>15.6</v>
      </c>
      <c r="J77" s="91">
        <v>10.6</v>
      </c>
      <c r="K77" s="91">
        <v>22.6</v>
      </c>
      <c r="L77" s="91">
        <v>71.3</v>
      </c>
      <c r="M77" s="91">
        <v>50.3</v>
      </c>
      <c r="N77" s="86">
        <v>17.7</v>
      </c>
      <c r="O77" s="91">
        <v>9.1999999999999993</v>
      </c>
      <c r="P77" s="91">
        <v>6.9</v>
      </c>
      <c r="Q77" s="91">
        <v>23.2</v>
      </c>
      <c r="R77" s="91">
        <v>63.5</v>
      </c>
      <c r="S77" s="91">
        <v>49.2</v>
      </c>
      <c r="T77" s="58">
        <v>20</v>
      </c>
      <c r="U77" s="91">
        <v>10.4</v>
      </c>
      <c r="V77" s="91">
        <v>7.7</v>
      </c>
      <c r="W77" s="91">
        <v>26.3</v>
      </c>
      <c r="X77" s="91">
        <v>65.900000000000006</v>
      </c>
      <c r="Y77" s="91">
        <v>43.2</v>
      </c>
      <c r="Z77" s="92">
        <v>19.200919103878778</v>
      </c>
      <c r="AA77" s="87">
        <v>9.8000000000000007</v>
      </c>
      <c r="AB77" s="87">
        <v>7.8</v>
      </c>
      <c r="AC77" s="87">
        <v>22.2</v>
      </c>
      <c r="AD77" s="87">
        <v>86.5</v>
      </c>
      <c r="AE77" s="87">
        <v>55.1</v>
      </c>
      <c r="AF77" s="98">
        <v>16.981273768654351</v>
      </c>
      <c r="AG77" s="98">
        <v>8.2329601028035579</v>
      </c>
      <c r="AH77" s="98">
        <v>6.4911200448121855</v>
      </c>
      <c r="AI77" s="98">
        <v>21.210012398717758</v>
      </c>
      <c r="AJ77" s="98">
        <v>83.585886435655937</v>
      </c>
      <c r="AK77" s="98">
        <v>48.156499481991588</v>
      </c>
      <c r="AL77" s="98">
        <v>15.27261362099035</v>
      </c>
      <c r="AM77" s="98">
        <v>7.6213081829113962</v>
      </c>
      <c r="AN77" s="98">
        <v>5.3964027350719723</v>
      </c>
      <c r="AO77" s="98">
        <v>18.560825116925798</v>
      </c>
      <c r="AP77" s="98">
        <v>89.665135665580806</v>
      </c>
      <c r="AQ77" s="98">
        <v>45.983692895876409</v>
      </c>
    </row>
    <row r="78" spans="1:43" customFormat="1" ht="47.25">
      <c r="A78" s="34" t="s">
        <v>139</v>
      </c>
      <c r="B78" s="86">
        <v>28.4</v>
      </c>
      <c r="C78" s="91">
        <v>19.5</v>
      </c>
      <c r="D78" s="91">
        <v>3.4</v>
      </c>
      <c r="E78" s="91">
        <v>24.3</v>
      </c>
      <c r="F78" s="91">
        <v>64.8</v>
      </c>
      <c r="G78" s="91">
        <v>75.900000000000006</v>
      </c>
      <c r="H78" s="86">
        <v>26.9</v>
      </c>
      <c r="I78" s="91">
        <v>16</v>
      </c>
      <c r="J78" s="91">
        <v>2.4</v>
      </c>
      <c r="K78" s="91">
        <v>24.7</v>
      </c>
      <c r="L78" s="91">
        <v>72.2</v>
      </c>
      <c r="M78" s="91">
        <v>77.900000000000006</v>
      </c>
      <c r="N78" s="86">
        <v>40.5</v>
      </c>
      <c r="O78" s="91">
        <v>56</v>
      </c>
      <c r="P78" s="91">
        <v>14.8</v>
      </c>
      <c r="Q78" s="91">
        <v>29.5</v>
      </c>
      <c r="R78" s="91">
        <v>64.099999999999994</v>
      </c>
      <c r="S78" s="91">
        <v>78.8</v>
      </c>
      <c r="T78" s="86">
        <v>43.1</v>
      </c>
      <c r="U78" s="91">
        <v>57.9</v>
      </c>
      <c r="V78" s="91">
        <v>20.7</v>
      </c>
      <c r="W78" s="91">
        <v>33.299999999999997</v>
      </c>
      <c r="X78" s="91">
        <v>67.099999999999994</v>
      </c>
      <c r="Y78" s="91">
        <v>74</v>
      </c>
      <c r="Z78" s="92">
        <v>47.531803500704406</v>
      </c>
      <c r="AA78" s="87">
        <v>63.3</v>
      </c>
      <c r="AB78" s="87">
        <v>75</v>
      </c>
      <c r="AC78" s="87">
        <v>38.6</v>
      </c>
      <c r="AD78" s="87">
        <v>69.099999999999994</v>
      </c>
      <c r="AE78" s="87">
        <v>69.400000000000006</v>
      </c>
      <c r="AF78" s="98">
        <v>48.747431166259936</v>
      </c>
      <c r="AG78" s="98">
        <v>58.258990281351679</v>
      </c>
      <c r="AH78" s="98">
        <v>87.370242214532865</v>
      </c>
      <c r="AI78" s="98">
        <v>42.554538449200081</v>
      </c>
      <c r="AJ78" s="98">
        <v>64.89598049214932</v>
      </c>
      <c r="AK78" s="98">
        <v>58.220612558860196</v>
      </c>
      <c r="AL78" s="98">
        <v>52.591801290605645</v>
      </c>
      <c r="AM78" s="98">
        <v>58.213221731949957</v>
      </c>
      <c r="AN78" s="98">
        <v>62.656732691259315</v>
      </c>
      <c r="AO78" s="98">
        <v>46.844439644294361</v>
      </c>
      <c r="AP78" s="98">
        <v>68.133342596152914</v>
      </c>
      <c r="AQ78" s="98">
        <v>64.455711088244996</v>
      </c>
    </row>
    <row r="79" spans="1:43" customFormat="1" ht="31.5">
      <c r="A79" s="34" t="s">
        <v>136</v>
      </c>
      <c r="B79" s="86">
        <v>78.900000000000006</v>
      </c>
      <c r="C79" s="91">
        <v>70.099999999999994</v>
      </c>
      <c r="D79" s="91"/>
      <c r="E79" s="91">
        <v>67.400000000000006</v>
      </c>
      <c r="F79" s="91">
        <v>77.400000000000006</v>
      </c>
      <c r="G79" s="91">
        <v>93.4</v>
      </c>
      <c r="H79" s="58">
        <v>82</v>
      </c>
      <c r="I79" s="91">
        <v>71.400000000000006</v>
      </c>
      <c r="J79" s="91"/>
      <c r="K79" s="91">
        <v>70.8</v>
      </c>
      <c r="L79" s="91">
        <v>85.8</v>
      </c>
      <c r="M79" s="91">
        <v>94.8</v>
      </c>
      <c r="N79" s="86">
        <v>71.2</v>
      </c>
      <c r="O79" s="91">
        <v>69.599999999999994</v>
      </c>
      <c r="P79" s="91"/>
      <c r="Q79" s="91">
        <v>80</v>
      </c>
      <c r="R79" s="91">
        <v>71.599999999999994</v>
      </c>
      <c r="S79" s="91">
        <v>86.4</v>
      </c>
      <c r="T79" s="86">
        <v>53.9</v>
      </c>
      <c r="U79" s="91">
        <v>36.4</v>
      </c>
      <c r="V79" s="91"/>
      <c r="W79" s="91">
        <v>83.4</v>
      </c>
      <c r="X79" s="91">
        <v>67.3</v>
      </c>
      <c r="Y79" s="91">
        <v>69.7</v>
      </c>
      <c r="Z79" s="92">
        <v>55.701092337407282</v>
      </c>
      <c r="AA79" s="87">
        <v>37.700000000000003</v>
      </c>
      <c r="AB79" s="87"/>
      <c r="AC79" s="87">
        <v>96.1</v>
      </c>
      <c r="AD79" s="87">
        <v>75.400000000000006</v>
      </c>
      <c r="AE79" s="87">
        <v>68.8</v>
      </c>
      <c r="AF79" s="98">
        <v>49.732068870269771</v>
      </c>
      <c r="AG79" s="98">
        <v>37.034947500391787</v>
      </c>
      <c r="AH79" s="98" t="s">
        <v>298</v>
      </c>
      <c r="AI79" s="98">
        <v>96.281690140845072</v>
      </c>
      <c r="AJ79" s="98">
        <v>66.31473102061338</v>
      </c>
      <c r="AK79" s="98">
        <v>64.10990269032628</v>
      </c>
      <c r="AL79" s="98">
        <v>36.59182610959261</v>
      </c>
      <c r="AM79" s="98">
        <v>34.416144425918475</v>
      </c>
      <c r="AN79" s="98" t="s">
        <v>298</v>
      </c>
      <c r="AO79" s="98">
        <v>84.182305630026804</v>
      </c>
      <c r="AP79" s="98">
        <v>58.177072107670568</v>
      </c>
      <c r="AQ79" s="98">
        <v>55.82203219987975</v>
      </c>
    </row>
    <row r="80" spans="1:43" customFormat="1" ht="47.25">
      <c r="A80" s="34" t="s">
        <v>137</v>
      </c>
      <c r="B80" s="58">
        <v>25</v>
      </c>
      <c r="C80" s="91">
        <v>17.8</v>
      </c>
      <c r="D80" s="91">
        <v>13.9</v>
      </c>
      <c r="E80" s="91">
        <v>23.9</v>
      </c>
      <c r="F80" s="91">
        <v>58.3</v>
      </c>
      <c r="G80" s="91">
        <v>77.8</v>
      </c>
      <c r="H80" s="86">
        <v>25.7</v>
      </c>
      <c r="I80" s="91">
        <v>16.3</v>
      </c>
      <c r="J80" s="91">
        <v>6.5</v>
      </c>
      <c r="K80" s="91">
        <v>24.5</v>
      </c>
      <c r="L80" s="91">
        <v>73</v>
      </c>
      <c r="M80" s="91">
        <v>82.2</v>
      </c>
      <c r="N80" s="86">
        <v>29.9</v>
      </c>
      <c r="O80" s="91">
        <v>18.7</v>
      </c>
      <c r="P80" s="91">
        <v>12.6</v>
      </c>
      <c r="Q80" s="91">
        <v>29.1</v>
      </c>
      <c r="R80" s="91">
        <v>67</v>
      </c>
      <c r="S80" s="91">
        <v>79.400000000000006</v>
      </c>
      <c r="T80" s="86">
        <v>33.299999999999997</v>
      </c>
      <c r="U80" s="91">
        <v>24.7</v>
      </c>
      <c r="V80" s="91">
        <v>18.600000000000001</v>
      </c>
      <c r="W80" s="91">
        <v>33</v>
      </c>
      <c r="X80" s="91">
        <v>93.7</v>
      </c>
      <c r="Y80" s="91">
        <v>91.6</v>
      </c>
      <c r="Z80" s="92">
        <v>38.626326502799998</v>
      </c>
      <c r="AA80" s="87">
        <v>71</v>
      </c>
      <c r="AB80" s="87">
        <v>79.3</v>
      </c>
      <c r="AC80" s="87">
        <v>37.9</v>
      </c>
      <c r="AD80" s="87">
        <v>97.2</v>
      </c>
      <c r="AE80" s="87">
        <v>76.3</v>
      </c>
      <c r="AF80" s="98">
        <v>42.231380597248211</v>
      </c>
      <c r="AG80" s="98">
        <v>72.090132090132087</v>
      </c>
      <c r="AH80" s="98">
        <v>94.436317780580069</v>
      </c>
      <c r="AI80" s="98">
        <v>41.837718093087666</v>
      </c>
      <c r="AJ80" s="98">
        <v>59.973879961387766</v>
      </c>
      <c r="AK80" s="98">
        <v>46.62955534019968</v>
      </c>
      <c r="AL80" s="98">
        <v>47.306827762227194</v>
      </c>
      <c r="AM80" s="98">
        <v>49.434060228452751</v>
      </c>
      <c r="AN80" s="98">
        <v>68.565400843881861</v>
      </c>
      <c r="AO80" s="98">
        <v>47.15843423426162</v>
      </c>
      <c r="AP80" s="98">
        <v>62.414139075403256</v>
      </c>
      <c r="AQ80" s="98">
        <v>62.488078434364631</v>
      </c>
    </row>
    <row r="81" spans="1:43" customFormat="1" ht="78.75">
      <c r="A81" s="34" t="s">
        <v>138</v>
      </c>
      <c r="B81" s="86">
        <v>18.7</v>
      </c>
      <c r="C81" s="91">
        <v>7.9</v>
      </c>
      <c r="D81" s="91">
        <v>2.2999999999999998</v>
      </c>
      <c r="E81" s="91">
        <v>20.5</v>
      </c>
      <c r="F81" s="91">
        <v>60.5</v>
      </c>
      <c r="G81" s="91">
        <v>70.8</v>
      </c>
      <c r="H81" s="86">
        <v>15.4</v>
      </c>
      <c r="I81" s="91">
        <v>6.4</v>
      </c>
      <c r="J81" s="91">
        <v>2.2999999999999998</v>
      </c>
      <c r="K81" s="91">
        <v>21.6</v>
      </c>
      <c r="L81" s="91">
        <v>65.599999999999994</v>
      </c>
      <c r="M81" s="91">
        <v>72.2</v>
      </c>
      <c r="N81" s="86">
        <v>59.7</v>
      </c>
      <c r="O81" s="91">
        <v>68.2</v>
      </c>
      <c r="P81" s="91">
        <v>56</v>
      </c>
      <c r="Q81" s="91">
        <v>31.5</v>
      </c>
      <c r="R81" s="91">
        <v>64.599999999999994</v>
      </c>
      <c r="S81" s="91">
        <v>73.400000000000006</v>
      </c>
      <c r="T81" s="86">
        <v>61.7</v>
      </c>
      <c r="U81" s="91">
        <v>52.8</v>
      </c>
      <c r="V81" s="91">
        <v>58</v>
      </c>
      <c r="W81" s="91">
        <v>35.200000000000003</v>
      </c>
      <c r="X81" s="91">
        <v>73.599999999999994</v>
      </c>
      <c r="Y81" s="91">
        <v>82.1</v>
      </c>
      <c r="Z81" s="92">
        <v>63.209045716305646</v>
      </c>
      <c r="AA81" s="87">
        <v>55</v>
      </c>
      <c r="AB81" s="87">
        <v>60</v>
      </c>
      <c r="AC81" s="87">
        <v>47.6</v>
      </c>
      <c r="AD81" s="87">
        <v>74.3</v>
      </c>
      <c r="AE81" s="87">
        <v>78.3</v>
      </c>
      <c r="AF81" s="98">
        <v>56.887059317868896</v>
      </c>
      <c r="AG81" s="98">
        <v>37.347769544426235</v>
      </c>
      <c r="AH81" s="98">
        <v>61.977272727272727</v>
      </c>
      <c r="AI81" s="98">
        <v>50.945672054970586</v>
      </c>
      <c r="AJ81" s="98">
        <v>71.282836891674663</v>
      </c>
      <c r="AK81" s="98">
        <v>64.5900557726209</v>
      </c>
      <c r="AL81" s="98">
        <v>59.118241443088074</v>
      </c>
      <c r="AM81" s="98">
        <v>41.633614663698026</v>
      </c>
      <c r="AN81" s="98">
        <v>63.977272727272727</v>
      </c>
      <c r="AO81" s="98">
        <v>41.249215116588445</v>
      </c>
      <c r="AP81" s="98">
        <v>80.044066505540343</v>
      </c>
      <c r="AQ81" s="98">
        <v>65.827362069347998</v>
      </c>
    </row>
    <row r="82" spans="1:43" customFormat="1" ht="31.5">
      <c r="A82" s="34" t="s">
        <v>140</v>
      </c>
      <c r="B82" s="58">
        <v>64</v>
      </c>
      <c r="C82" s="91">
        <v>58.2</v>
      </c>
      <c r="D82" s="91"/>
      <c r="E82" s="91">
        <v>92.3</v>
      </c>
      <c r="F82" s="91">
        <v>85.3</v>
      </c>
      <c r="G82" s="91">
        <v>80.7</v>
      </c>
      <c r="H82" s="86">
        <v>66.5</v>
      </c>
      <c r="I82" s="91">
        <v>62.5</v>
      </c>
      <c r="J82" s="91"/>
      <c r="K82" s="91">
        <v>91.1</v>
      </c>
      <c r="L82" s="91">
        <v>91.5</v>
      </c>
      <c r="M82" s="91">
        <v>91.4</v>
      </c>
      <c r="N82" s="86">
        <v>73.900000000000006</v>
      </c>
      <c r="O82" s="91">
        <v>63.3</v>
      </c>
      <c r="P82" s="91"/>
      <c r="Q82" s="91">
        <v>97.1</v>
      </c>
      <c r="R82" s="91">
        <v>94.4</v>
      </c>
      <c r="S82" s="91">
        <v>95.1</v>
      </c>
      <c r="T82" s="86">
        <v>72.8</v>
      </c>
      <c r="U82" s="91">
        <v>65.7</v>
      </c>
      <c r="V82" s="91"/>
      <c r="W82" s="91">
        <v>92.1</v>
      </c>
      <c r="X82" s="91">
        <v>79.400000000000006</v>
      </c>
      <c r="Y82" s="91">
        <v>98.6</v>
      </c>
      <c r="Z82" s="92">
        <v>70.251242021716834</v>
      </c>
      <c r="AA82" s="87">
        <v>66.599999999999994</v>
      </c>
      <c r="AB82" s="87"/>
      <c r="AC82" s="87">
        <v>65</v>
      </c>
      <c r="AD82" s="87">
        <v>70.599999999999994</v>
      </c>
      <c r="AE82" s="87">
        <v>63.9</v>
      </c>
      <c r="AF82" s="98">
        <v>63.889993139152416</v>
      </c>
      <c r="AG82" s="98">
        <v>76.894759883510673</v>
      </c>
      <c r="AH82" s="98" t="s">
        <v>298</v>
      </c>
      <c r="AI82" s="98">
        <v>81.067765485734768</v>
      </c>
      <c r="AJ82" s="98">
        <v>52.264390615023025</v>
      </c>
      <c r="AK82" s="98">
        <v>45.40395751985362</v>
      </c>
      <c r="AL82" s="98">
        <v>64.894101448358157</v>
      </c>
      <c r="AM82" s="98">
        <v>78.491344019001119</v>
      </c>
      <c r="AN82" s="98" t="s">
        <v>298</v>
      </c>
      <c r="AO82" s="98">
        <v>44.452904555023068</v>
      </c>
      <c r="AP82" s="98">
        <v>55.381988493372376</v>
      </c>
      <c r="AQ82" s="98">
        <v>52.188477820725197</v>
      </c>
    </row>
    <row r="83" spans="1:43" customFormat="1" ht="31.5">
      <c r="A83" s="34" t="s">
        <v>141</v>
      </c>
      <c r="B83" s="86">
        <v>100</v>
      </c>
      <c r="C83" s="91"/>
      <c r="D83" s="93"/>
      <c r="E83" s="91"/>
      <c r="F83" s="91">
        <v>100</v>
      </c>
      <c r="G83" s="91"/>
      <c r="H83" s="91"/>
      <c r="I83" s="91"/>
      <c r="J83" s="93"/>
      <c r="K83" s="91"/>
      <c r="L83" s="91"/>
      <c r="M83" s="91"/>
      <c r="N83" s="91"/>
      <c r="O83" s="91"/>
      <c r="P83" s="93"/>
      <c r="Q83" s="91"/>
      <c r="R83" s="91"/>
      <c r="S83" s="91"/>
      <c r="T83" s="91"/>
      <c r="U83" s="91"/>
      <c r="V83" s="91"/>
      <c r="W83" s="91"/>
      <c r="X83" s="91"/>
      <c r="Y83" s="91"/>
      <c r="Z83" s="87"/>
      <c r="AA83" s="87"/>
      <c r="AB83" s="87"/>
      <c r="AC83" s="87"/>
      <c r="AD83" s="87"/>
      <c r="AE83" s="87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</row>
    <row r="84" spans="1:43" customFormat="1" ht="31.5">
      <c r="A84" s="34" t="s">
        <v>142</v>
      </c>
      <c r="B84" s="91"/>
      <c r="C84" s="91"/>
      <c r="D84" s="93"/>
      <c r="E84" s="91"/>
      <c r="F84" s="91"/>
      <c r="G84" s="91"/>
      <c r="H84" s="91"/>
      <c r="I84" s="91"/>
      <c r="J84" s="93"/>
      <c r="K84" s="91"/>
      <c r="L84" s="91"/>
      <c r="M84" s="91"/>
      <c r="N84" s="91"/>
      <c r="O84" s="91"/>
      <c r="P84" s="93"/>
      <c r="Q84" s="91"/>
      <c r="R84" s="91"/>
      <c r="S84" s="91"/>
      <c r="T84" s="91"/>
      <c r="U84" s="91"/>
      <c r="V84" s="91"/>
      <c r="W84" s="91"/>
      <c r="X84" s="91"/>
      <c r="Y84" s="91"/>
      <c r="Z84" s="92">
        <v>30.696692846075759</v>
      </c>
      <c r="AA84" s="87">
        <v>32.1</v>
      </c>
      <c r="AB84" s="87"/>
      <c r="AC84" s="87">
        <v>12.2</v>
      </c>
      <c r="AD84" s="87">
        <v>40.299999999999997</v>
      </c>
      <c r="AE84" s="87">
        <v>37.4</v>
      </c>
      <c r="AF84" s="98">
        <v>39.883747566143626</v>
      </c>
      <c r="AG84" s="98">
        <v>36.06361579079708</v>
      </c>
      <c r="AH84" s="98" t="s">
        <v>298</v>
      </c>
      <c r="AI84" s="98">
        <v>18.819776714513555</v>
      </c>
      <c r="AJ84" s="98">
        <v>49.198622818473225</v>
      </c>
      <c r="AK84" s="98">
        <v>58.627815664393466</v>
      </c>
      <c r="AL84" s="98">
        <v>50.259231522553144</v>
      </c>
      <c r="AM84" s="98">
        <v>40.049031933618302</v>
      </c>
      <c r="AN84" s="98" t="s">
        <v>298</v>
      </c>
      <c r="AO84" s="98">
        <v>25.438596491228068</v>
      </c>
      <c r="AP84" s="98">
        <v>58.456928838951313</v>
      </c>
      <c r="AQ84" s="98">
        <v>78.075536749725742</v>
      </c>
    </row>
    <row r="85" spans="1:43" customFormat="1">
      <c r="A85" s="34" t="s">
        <v>144</v>
      </c>
      <c r="B85" s="58">
        <v>78</v>
      </c>
      <c r="C85" s="91">
        <v>89.1</v>
      </c>
      <c r="D85" s="91">
        <v>15.6</v>
      </c>
      <c r="E85" s="91">
        <v>82.2</v>
      </c>
      <c r="F85" s="91">
        <v>68.7</v>
      </c>
      <c r="G85" s="91">
        <v>74.599999999999994</v>
      </c>
      <c r="H85" s="86">
        <v>78.900000000000006</v>
      </c>
      <c r="I85" s="91">
        <v>90.1</v>
      </c>
      <c r="J85" s="91">
        <v>22.3</v>
      </c>
      <c r="K85" s="91">
        <v>81.2</v>
      </c>
      <c r="L85" s="91">
        <v>73.599999999999994</v>
      </c>
      <c r="M85" s="91">
        <v>74.900000000000006</v>
      </c>
      <c r="N85" s="86">
        <v>61.6</v>
      </c>
      <c r="O85" s="91">
        <v>79.5</v>
      </c>
      <c r="P85" s="91">
        <v>28.9</v>
      </c>
      <c r="Q85" s="91">
        <v>68.2</v>
      </c>
      <c r="R85" s="91">
        <v>55.7</v>
      </c>
      <c r="S85" s="91">
        <v>78.599999999999994</v>
      </c>
      <c r="T85" s="86">
        <v>62.6</v>
      </c>
      <c r="U85" s="91">
        <v>81.5</v>
      </c>
      <c r="V85" s="91">
        <v>35.6</v>
      </c>
      <c r="W85" s="91">
        <v>63.4</v>
      </c>
      <c r="X85" s="91">
        <v>57.5</v>
      </c>
      <c r="Y85" s="91">
        <v>67.5</v>
      </c>
      <c r="Z85" s="92">
        <v>66.459916312935235</v>
      </c>
      <c r="AA85" s="87">
        <v>75.8</v>
      </c>
      <c r="AB85" s="87">
        <v>42.3</v>
      </c>
      <c r="AC85" s="87">
        <v>74.5</v>
      </c>
      <c r="AD85" s="87">
        <v>62</v>
      </c>
      <c r="AE85" s="87">
        <v>67.5</v>
      </c>
      <c r="AF85" s="98">
        <v>68.128435241396403</v>
      </c>
      <c r="AG85" s="98">
        <v>74.700881612090683</v>
      </c>
      <c r="AH85" s="98">
        <v>42.289348171701114</v>
      </c>
      <c r="AI85" s="98">
        <v>75.916055962691544</v>
      </c>
      <c r="AJ85" s="98">
        <v>69.003609831356528</v>
      </c>
      <c r="AK85" s="98">
        <v>61.554131007777166</v>
      </c>
      <c r="AL85" s="98">
        <v>66.617669331760311</v>
      </c>
      <c r="AM85" s="98">
        <v>78.897188990942212</v>
      </c>
      <c r="AN85" s="98">
        <v>48.966613672496024</v>
      </c>
      <c r="AO85" s="98">
        <v>77.769776771937046</v>
      </c>
      <c r="AP85" s="98">
        <v>60.644460199567185</v>
      </c>
      <c r="AQ85" s="98">
        <v>68.234365541879811</v>
      </c>
    </row>
    <row r="86" spans="1:43" customFormat="1" ht="63">
      <c r="A86" s="34" t="s">
        <v>143</v>
      </c>
      <c r="B86" s="86">
        <v>82.9</v>
      </c>
      <c r="C86" s="91">
        <v>79.3</v>
      </c>
      <c r="D86" s="91"/>
      <c r="E86" s="91">
        <v>57.3</v>
      </c>
      <c r="F86" s="91">
        <v>95.8</v>
      </c>
      <c r="G86" s="91">
        <v>78.400000000000006</v>
      </c>
      <c r="H86" s="86">
        <v>78.2</v>
      </c>
      <c r="I86" s="91">
        <v>84.8</v>
      </c>
      <c r="J86" s="91"/>
      <c r="K86" s="91">
        <v>35.1</v>
      </c>
      <c r="L86" s="91">
        <v>89.2</v>
      </c>
      <c r="M86" s="91">
        <v>77.599999999999994</v>
      </c>
      <c r="N86" s="86">
        <v>72.8</v>
      </c>
      <c r="O86" s="91">
        <v>63.9</v>
      </c>
      <c r="P86" s="91"/>
      <c r="Q86" s="91">
        <v>49</v>
      </c>
      <c r="R86" s="91">
        <v>84.8</v>
      </c>
      <c r="S86" s="91">
        <v>71.3</v>
      </c>
      <c r="T86" s="86">
        <v>60.4</v>
      </c>
      <c r="U86" s="91">
        <v>39.9</v>
      </c>
      <c r="V86" s="91"/>
      <c r="W86" s="91">
        <v>36.299999999999997</v>
      </c>
      <c r="X86" s="91">
        <v>77</v>
      </c>
      <c r="Y86" s="91">
        <v>69.3</v>
      </c>
      <c r="Z86" s="92">
        <v>52.059743303494038</v>
      </c>
      <c r="AA86" s="87">
        <v>32.299999999999997</v>
      </c>
      <c r="AB86" s="87">
        <v>40.299999999999997</v>
      </c>
      <c r="AC86" s="87">
        <v>31.3</v>
      </c>
      <c r="AD86" s="87">
        <v>68.8</v>
      </c>
      <c r="AE86" s="87">
        <v>68.7</v>
      </c>
      <c r="AF86" s="98">
        <v>43.798948363161607</v>
      </c>
      <c r="AG86" s="98">
        <v>49.484351473299519</v>
      </c>
      <c r="AH86" s="98">
        <v>30.521876647337901</v>
      </c>
      <c r="AI86" s="98">
        <v>32.422371218759977</v>
      </c>
      <c r="AJ86" s="98">
        <v>23.09637538634448</v>
      </c>
      <c r="AK86" s="98">
        <v>60.074598053467533</v>
      </c>
      <c r="AL86" s="98">
        <v>28.582495009071458</v>
      </c>
      <c r="AM86" s="98">
        <v>32.386608379620967</v>
      </c>
      <c r="AN86" s="98">
        <v>36.913840662015254</v>
      </c>
      <c r="AO86" s="98">
        <v>17.775458824387929</v>
      </c>
      <c r="AP86" s="98">
        <v>15.900544093776361</v>
      </c>
      <c r="AQ86" s="98">
        <v>59.848148012533152</v>
      </c>
    </row>
    <row r="87" spans="1:43" customFormat="1">
      <c r="A87" s="34" t="s">
        <v>145</v>
      </c>
      <c r="B87" s="91"/>
      <c r="C87" s="91"/>
      <c r="D87" s="93"/>
      <c r="E87" s="91"/>
      <c r="F87" s="91"/>
      <c r="G87" s="91"/>
      <c r="H87" s="91"/>
      <c r="I87" s="91"/>
      <c r="J87" s="93"/>
      <c r="K87" s="91"/>
      <c r="L87" s="91"/>
      <c r="M87" s="91"/>
      <c r="N87" s="91"/>
      <c r="O87" s="91"/>
      <c r="P87" s="93"/>
      <c r="Q87" s="91"/>
      <c r="R87" s="91"/>
      <c r="S87" s="91"/>
      <c r="T87" s="91"/>
      <c r="U87" s="91"/>
      <c r="V87" s="93"/>
      <c r="W87" s="91"/>
      <c r="X87" s="91"/>
      <c r="Y87" s="91"/>
      <c r="Z87" s="87"/>
      <c r="AA87" s="87"/>
      <c r="AB87" s="87"/>
      <c r="AC87" s="87"/>
      <c r="AD87" s="87"/>
      <c r="AE87" s="87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</row>
    <row r="88" spans="1:43" customFormat="1" ht="31.5">
      <c r="A88" s="34" t="s">
        <v>146</v>
      </c>
      <c r="B88" s="86">
        <v>84.8</v>
      </c>
      <c r="C88" s="91">
        <v>55.5</v>
      </c>
      <c r="D88" s="91"/>
      <c r="E88" s="91">
        <v>75.7</v>
      </c>
      <c r="F88" s="91">
        <v>92.5</v>
      </c>
      <c r="G88" s="91">
        <v>95.8</v>
      </c>
      <c r="H88" s="86">
        <v>86.2</v>
      </c>
      <c r="I88" s="91">
        <v>58.7</v>
      </c>
      <c r="J88" s="91"/>
      <c r="K88" s="91">
        <v>67.599999999999994</v>
      </c>
      <c r="L88" s="91">
        <v>96.8</v>
      </c>
      <c r="M88" s="91">
        <v>96.7</v>
      </c>
      <c r="N88" s="86">
        <v>84.1</v>
      </c>
      <c r="O88" s="91">
        <v>67.099999999999994</v>
      </c>
      <c r="P88" s="91"/>
      <c r="Q88" s="91">
        <v>70.5</v>
      </c>
      <c r="R88" s="91">
        <v>91.2</v>
      </c>
      <c r="S88" s="91">
        <v>90.3</v>
      </c>
      <c r="T88" s="86">
        <v>80.099999999999994</v>
      </c>
      <c r="U88" s="91">
        <v>70.2</v>
      </c>
      <c r="V88" s="91"/>
      <c r="W88" s="91">
        <v>69.599999999999994</v>
      </c>
      <c r="X88" s="91">
        <v>84</v>
      </c>
      <c r="Y88" s="91">
        <v>81.5</v>
      </c>
      <c r="Z88" s="92">
        <v>80.66363815919415</v>
      </c>
      <c r="AA88" s="87">
        <v>73.2</v>
      </c>
      <c r="AB88" s="87"/>
      <c r="AC88" s="87">
        <v>66.3</v>
      </c>
      <c r="AD88" s="87">
        <v>79.900000000000006</v>
      </c>
      <c r="AE88" s="87">
        <v>85</v>
      </c>
      <c r="AF88" s="98">
        <v>84.634690892293477</v>
      </c>
      <c r="AG88" s="98">
        <v>71.075003427944608</v>
      </c>
      <c r="AH88" s="98" t="s">
        <v>298</v>
      </c>
      <c r="AI88" s="98">
        <v>79.207920792079207</v>
      </c>
      <c r="AJ88" s="98">
        <v>87.265512265512271</v>
      </c>
      <c r="AK88" s="98">
        <v>89.250603898657374</v>
      </c>
      <c r="AL88" s="98">
        <v>80.305497402496698</v>
      </c>
      <c r="AM88" s="98">
        <v>74.14340978170766</v>
      </c>
      <c r="AN88" s="98" t="s">
        <v>298</v>
      </c>
      <c r="AO88" s="98">
        <v>53.002610966057439</v>
      </c>
      <c r="AP88" s="98">
        <v>26.968796433878158</v>
      </c>
      <c r="AQ88" s="98">
        <v>85.151061244100276</v>
      </c>
    </row>
    <row r="89" spans="1:43" customFormat="1" ht="63">
      <c r="A89" s="34" t="s">
        <v>147</v>
      </c>
      <c r="B89" s="86">
        <v>10.9</v>
      </c>
      <c r="C89" s="91"/>
      <c r="D89" s="91"/>
      <c r="E89" s="91"/>
      <c r="F89" s="91"/>
      <c r="G89" s="91"/>
      <c r="H89" s="86">
        <v>21.7</v>
      </c>
      <c r="I89" s="91"/>
      <c r="J89" s="93"/>
      <c r="K89" s="91"/>
      <c r="L89" s="91"/>
      <c r="M89" s="91"/>
      <c r="N89" s="86">
        <v>48.2</v>
      </c>
      <c r="O89" s="91">
        <v>100</v>
      </c>
      <c r="P89" s="93"/>
      <c r="Q89" s="91">
        <v>86.6</v>
      </c>
      <c r="R89" s="91">
        <v>1.2</v>
      </c>
      <c r="S89" s="91">
        <v>1.3</v>
      </c>
      <c r="T89" s="86">
        <v>11.6</v>
      </c>
      <c r="U89" s="91"/>
      <c r="V89" s="93"/>
      <c r="W89" s="91"/>
      <c r="X89" s="91"/>
      <c r="Y89" s="91">
        <v>11.3</v>
      </c>
      <c r="Z89" s="92">
        <v>7.7702702702702702</v>
      </c>
      <c r="AA89" s="87"/>
      <c r="AB89" s="87"/>
      <c r="AC89" s="87"/>
      <c r="AD89" s="87">
        <v>12.2</v>
      </c>
      <c r="AE89" s="87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</row>
    <row r="90" spans="1:43" customFormat="1" ht="47.25">
      <c r="A90" s="34" t="s">
        <v>149</v>
      </c>
      <c r="B90" s="91"/>
      <c r="C90" s="91"/>
      <c r="D90" s="93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3"/>
      <c r="Q90" s="91"/>
      <c r="R90" s="91"/>
      <c r="S90" s="91"/>
      <c r="T90" s="91"/>
      <c r="U90" s="91"/>
      <c r="V90" s="93"/>
      <c r="W90" s="91"/>
      <c r="X90" s="91"/>
      <c r="Y90" s="91"/>
      <c r="Z90" s="87"/>
      <c r="AA90" s="87"/>
      <c r="AB90" s="87"/>
      <c r="AC90" s="87"/>
      <c r="AD90" s="87"/>
      <c r="AE90" s="87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</row>
    <row r="91" spans="1:43" customFormat="1" ht="31.5">
      <c r="A91" s="34" t="s">
        <v>150</v>
      </c>
      <c r="B91" s="86">
        <v>73.599999999999994</v>
      </c>
      <c r="C91" s="91">
        <v>86.7</v>
      </c>
      <c r="D91" s="91"/>
      <c r="E91" s="91">
        <v>59</v>
      </c>
      <c r="F91" s="91">
        <v>70.900000000000006</v>
      </c>
      <c r="G91" s="91">
        <v>69</v>
      </c>
      <c r="H91" s="86">
        <v>67.2</v>
      </c>
      <c r="I91" s="91">
        <v>90.6</v>
      </c>
      <c r="J91" s="91"/>
      <c r="K91" s="91">
        <v>35.4</v>
      </c>
      <c r="L91" s="91">
        <v>70.099999999999994</v>
      </c>
      <c r="M91" s="91">
        <v>68.8</v>
      </c>
      <c r="N91" s="86">
        <v>58.9</v>
      </c>
      <c r="O91" s="91">
        <v>70.400000000000006</v>
      </c>
      <c r="P91" s="91"/>
      <c r="Q91" s="91">
        <v>47.3</v>
      </c>
      <c r="R91" s="91">
        <v>69</v>
      </c>
      <c r="S91" s="91">
        <v>64.900000000000006</v>
      </c>
      <c r="T91" s="86">
        <v>50.7</v>
      </c>
      <c r="U91" s="91">
        <v>72.5</v>
      </c>
      <c r="V91" s="91"/>
      <c r="W91" s="91">
        <v>32.6</v>
      </c>
      <c r="X91" s="91">
        <v>68.400000000000006</v>
      </c>
      <c r="Y91" s="91">
        <v>65.099999999999994</v>
      </c>
      <c r="Z91" s="92">
        <v>43.641250299858626</v>
      </c>
      <c r="AA91" s="87">
        <v>71.2</v>
      </c>
      <c r="AB91" s="87"/>
      <c r="AC91" s="87">
        <v>27.1</v>
      </c>
      <c r="AD91" s="87">
        <v>82.8</v>
      </c>
      <c r="AE91" s="87">
        <v>59.3</v>
      </c>
      <c r="AF91" s="98">
        <v>47.310297158409213</v>
      </c>
      <c r="AG91" s="98">
        <v>79.348691167973143</v>
      </c>
      <c r="AH91" s="98" t="s">
        <v>298</v>
      </c>
      <c r="AI91" s="98">
        <v>32.460215410565901</v>
      </c>
      <c r="AJ91" s="98">
        <v>42.949637498546117</v>
      </c>
      <c r="AK91" s="98">
        <v>61.661769156424199</v>
      </c>
      <c r="AL91" s="98">
        <v>39.499010263055382</v>
      </c>
      <c r="AM91" s="98">
        <v>72.315299160715995</v>
      </c>
      <c r="AN91" s="98" t="s">
        <v>298</v>
      </c>
      <c r="AO91" s="98">
        <v>23.822672071005005</v>
      </c>
      <c r="AP91" s="98">
        <v>49.471668937078903</v>
      </c>
      <c r="AQ91" s="98">
        <v>62.91343944165461</v>
      </c>
    </row>
    <row r="92" spans="1:43" customFormat="1" ht="110.25">
      <c r="A92" s="34" t="s">
        <v>151</v>
      </c>
      <c r="B92" s="86">
        <v>92.6</v>
      </c>
      <c r="C92" s="91">
        <v>51.7</v>
      </c>
      <c r="D92" s="91"/>
      <c r="E92" s="91">
        <v>6.4</v>
      </c>
      <c r="F92" s="91">
        <v>97.3</v>
      </c>
      <c r="G92" s="91">
        <v>76.8</v>
      </c>
      <c r="H92" s="86">
        <v>92.3</v>
      </c>
      <c r="I92" s="91">
        <v>54.8</v>
      </c>
      <c r="J92" s="91"/>
      <c r="K92" s="91">
        <v>10.199999999999999</v>
      </c>
      <c r="L92" s="91">
        <v>95.5</v>
      </c>
      <c r="M92" s="91">
        <v>73.3</v>
      </c>
      <c r="N92" s="86">
        <v>85.5</v>
      </c>
      <c r="O92" s="91">
        <v>54.2</v>
      </c>
      <c r="P92" s="91"/>
      <c r="Q92" s="91">
        <v>72.8</v>
      </c>
      <c r="R92" s="91">
        <v>93.6</v>
      </c>
      <c r="S92" s="91">
        <v>82.6</v>
      </c>
      <c r="T92" s="86">
        <v>63.7</v>
      </c>
      <c r="U92" s="91">
        <v>28.5</v>
      </c>
      <c r="V92" s="91"/>
      <c r="W92" s="91">
        <v>72.599999999999994</v>
      </c>
      <c r="X92" s="91">
        <v>79</v>
      </c>
      <c r="Y92" s="91">
        <v>70.5</v>
      </c>
      <c r="Z92" s="92">
        <v>54.152647356663813</v>
      </c>
      <c r="AA92" s="87">
        <v>20.5</v>
      </c>
      <c r="AB92" s="87">
        <v>40.299999999999997</v>
      </c>
      <c r="AC92" s="87">
        <v>86.2</v>
      </c>
      <c r="AD92" s="87">
        <v>67.7</v>
      </c>
      <c r="AE92" s="87">
        <v>71.5</v>
      </c>
      <c r="AF92" s="98">
        <v>36.350903442676845</v>
      </c>
      <c r="AG92" s="98">
        <v>38.959342757304036</v>
      </c>
      <c r="AH92" s="98">
        <v>30.521876647337901</v>
      </c>
      <c r="AI92" s="98">
        <v>21.079571893904141</v>
      </c>
      <c r="AJ92" s="98">
        <v>13.21692420482743</v>
      </c>
      <c r="AK92" s="98">
        <v>52.558375253397401</v>
      </c>
      <c r="AL92" s="98">
        <v>23.22591845368418</v>
      </c>
      <c r="AM92" s="98">
        <v>26.034300707132115</v>
      </c>
      <c r="AN92" s="98">
        <v>36.913840662015254</v>
      </c>
      <c r="AO92" s="98">
        <v>9.7267036490406635</v>
      </c>
      <c r="AP92" s="98">
        <v>14.264989560739203</v>
      </c>
      <c r="AQ92" s="98">
        <v>54.377203418267072</v>
      </c>
    </row>
    <row r="93" spans="1:43" customFormat="1" ht="63">
      <c r="A93" s="34" t="s">
        <v>148</v>
      </c>
      <c r="B93" s="58">
        <v>71</v>
      </c>
      <c r="C93" s="91">
        <v>37</v>
      </c>
      <c r="D93" s="91">
        <v>19.399999999999999</v>
      </c>
      <c r="E93" s="91">
        <v>78.400000000000006</v>
      </c>
      <c r="F93" s="91">
        <v>74.8</v>
      </c>
      <c r="G93" s="91">
        <v>49.1</v>
      </c>
      <c r="H93" s="86">
        <v>70.7</v>
      </c>
      <c r="I93" s="91">
        <v>37.799999999999997</v>
      </c>
      <c r="J93" s="91">
        <v>22.5</v>
      </c>
      <c r="K93" s="91">
        <v>76.099999999999994</v>
      </c>
      <c r="L93" s="91">
        <v>79.099999999999994</v>
      </c>
      <c r="M93" s="91">
        <v>58.2</v>
      </c>
      <c r="N93" s="86">
        <v>68.3</v>
      </c>
      <c r="O93" s="91">
        <v>34.799999999999997</v>
      </c>
      <c r="P93" s="91">
        <v>22.4</v>
      </c>
      <c r="Q93" s="91">
        <v>73.599999999999994</v>
      </c>
      <c r="R93" s="91">
        <v>78.8</v>
      </c>
      <c r="S93" s="91">
        <v>60.6</v>
      </c>
      <c r="T93" s="86">
        <v>66.099999999999994</v>
      </c>
      <c r="U93" s="91">
        <v>42.1</v>
      </c>
      <c r="V93" s="91">
        <v>24.1</v>
      </c>
      <c r="W93" s="91">
        <v>74.3</v>
      </c>
      <c r="X93" s="91">
        <v>54.1</v>
      </c>
      <c r="Y93" s="91">
        <v>57.9</v>
      </c>
      <c r="Z93" s="92">
        <v>67.943139390378875</v>
      </c>
      <c r="AA93" s="87">
        <v>41.6</v>
      </c>
      <c r="AB93" s="87">
        <v>22.5</v>
      </c>
      <c r="AC93" s="87">
        <v>73.599999999999994</v>
      </c>
      <c r="AD93" s="87">
        <v>72.8</v>
      </c>
      <c r="AE93" s="87">
        <v>52.1</v>
      </c>
      <c r="AF93" s="98">
        <v>64.331743411970109</v>
      </c>
      <c r="AG93" s="98">
        <v>34.210690062320062</v>
      </c>
      <c r="AH93" s="98">
        <v>15.390385443855958</v>
      </c>
      <c r="AI93" s="98">
        <v>70.894070728504758</v>
      </c>
      <c r="AJ93" s="98">
        <v>65.324927931093043</v>
      </c>
      <c r="AK93" s="98">
        <v>56.324931440368623</v>
      </c>
      <c r="AL93" s="98">
        <v>61.846079716750566</v>
      </c>
      <c r="AM93" s="98">
        <v>35.001721240085644</v>
      </c>
      <c r="AN93" s="98">
        <v>15.12880463994629</v>
      </c>
      <c r="AO93" s="98">
        <v>67.225254922672519</v>
      </c>
      <c r="AP93" s="98">
        <v>55.860453946639922</v>
      </c>
      <c r="AQ93" s="98">
        <v>72.455033774752494</v>
      </c>
    </row>
    <row r="94" spans="1:43" customFormat="1" ht="78.75">
      <c r="A94" s="34" t="s">
        <v>152</v>
      </c>
      <c r="B94" s="58">
        <v>71</v>
      </c>
      <c r="C94" s="91">
        <v>37</v>
      </c>
      <c r="D94" s="91">
        <v>19.399999999999999</v>
      </c>
      <c r="E94" s="91">
        <v>78.400000000000006</v>
      </c>
      <c r="F94" s="91">
        <v>74.8</v>
      </c>
      <c r="G94" s="91">
        <v>49.1</v>
      </c>
      <c r="H94" s="86">
        <v>70.7</v>
      </c>
      <c r="I94" s="91">
        <v>37.799999999999997</v>
      </c>
      <c r="J94" s="91">
        <v>22.5</v>
      </c>
      <c r="K94" s="91">
        <v>76.099999999999994</v>
      </c>
      <c r="L94" s="91">
        <v>79.099999999999994</v>
      </c>
      <c r="M94" s="91">
        <v>58.2</v>
      </c>
      <c r="N94" s="86">
        <v>68.3</v>
      </c>
      <c r="O94" s="91">
        <v>34.799999999999997</v>
      </c>
      <c r="P94" s="91">
        <v>22.4</v>
      </c>
      <c r="Q94" s="91">
        <v>73.599999999999994</v>
      </c>
      <c r="R94" s="91">
        <v>78.8</v>
      </c>
      <c r="S94" s="91">
        <v>60.6</v>
      </c>
      <c r="T94" s="86">
        <v>66.099999999999994</v>
      </c>
      <c r="U94" s="91">
        <v>42.1</v>
      </c>
      <c r="V94" s="91">
        <v>24.1</v>
      </c>
      <c r="W94" s="91">
        <v>74.3</v>
      </c>
      <c r="X94" s="91">
        <v>54.1</v>
      </c>
      <c r="Y94" s="91">
        <v>57.9</v>
      </c>
      <c r="Z94" s="92">
        <v>67.943139390378875</v>
      </c>
      <c r="AA94" s="87">
        <v>41.6</v>
      </c>
      <c r="AB94" s="87">
        <v>22.5</v>
      </c>
      <c r="AC94" s="87">
        <v>73.599999999999994</v>
      </c>
      <c r="AD94" s="87">
        <v>72.8</v>
      </c>
      <c r="AE94" s="87">
        <v>52.1</v>
      </c>
      <c r="AF94" s="98">
        <v>64.331743411970109</v>
      </c>
      <c r="AG94" s="98">
        <v>34.210690062320062</v>
      </c>
      <c r="AH94" s="98">
        <v>15.390385443855958</v>
      </c>
      <c r="AI94" s="98">
        <v>70.894070728504758</v>
      </c>
      <c r="AJ94" s="98">
        <v>65.324927931093043</v>
      </c>
      <c r="AK94" s="98">
        <v>56.324931440368623</v>
      </c>
      <c r="AL94" s="98">
        <v>61.846079716750566</v>
      </c>
      <c r="AM94" s="98">
        <v>35.001721240085644</v>
      </c>
      <c r="AN94" s="98">
        <v>15.12880463994629</v>
      </c>
      <c r="AO94" s="98">
        <v>67.225254922672519</v>
      </c>
      <c r="AP94" s="98">
        <v>55.860453946639922</v>
      </c>
      <c r="AQ94" s="98">
        <v>72.455033774752494</v>
      </c>
    </row>
    <row r="95" spans="1:43" customFormat="1">
      <c r="A95" s="34" t="s">
        <v>153</v>
      </c>
      <c r="B95" s="86">
        <v>52.6</v>
      </c>
      <c r="C95" s="91">
        <v>48.2</v>
      </c>
      <c r="D95" s="91">
        <v>61.2</v>
      </c>
      <c r="E95" s="91">
        <v>45.1</v>
      </c>
      <c r="F95" s="91">
        <v>73.5</v>
      </c>
      <c r="G95" s="91">
        <v>78</v>
      </c>
      <c r="H95" s="86">
        <v>49.9</v>
      </c>
      <c r="I95" s="91">
        <v>45.3</v>
      </c>
      <c r="J95" s="91">
        <v>62.1</v>
      </c>
      <c r="K95" s="91">
        <v>46.9</v>
      </c>
      <c r="L95" s="91">
        <v>70.7</v>
      </c>
      <c r="M95" s="91">
        <v>77.8</v>
      </c>
      <c r="N95" s="86">
        <v>48.8</v>
      </c>
      <c r="O95" s="91">
        <v>43.9</v>
      </c>
      <c r="P95" s="91">
        <v>62.9</v>
      </c>
      <c r="Q95" s="91">
        <v>47.9</v>
      </c>
      <c r="R95" s="91">
        <v>67.2</v>
      </c>
      <c r="S95" s="91">
        <v>79.400000000000006</v>
      </c>
      <c r="T95" s="86">
        <v>48.6</v>
      </c>
      <c r="U95" s="91">
        <v>43.2</v>
      </c>
      <c r="V95" s="91">
        <v>64.2</v>
      </c>
      <c r="W95" s="91">
        <v>45.8</v>
      </c>
      <c r="X95" s="91">
        <v>70.5</v>
      </c>
      <c r="Y95" s="91">
        <v>70.7</v>
      </c>
      <c r="Z95" s="92">
        <v>47.112380398259361</v>
      </c>
      <c r="AA95" s="87">
        <v>41.4</v>
      </c>
      <c r="AB95" s="87">
        <v>64.8</v>
      </c>
      <c r="AC95" s="87">
        <v>44.6</v>
      </c>
      <c r="AD95" s="87">
        <v>68.900000000000006</v>
      </c>
      <c r="AE95" s="87">
        <v>67.599999999999994</v>
      </c>
      <c r="AF95" s="98">
        <v>44.642023666652108</v>
      </c>
      <c r="AG95" s="98">
        <v>39.133095528795664</v>
      </c>
      <c r="AH95" s="98">
        <v>65.386643589389536</v>
      </c>
      <c r="AI95" s="98">
        <v>45.714906677196097</v>
      </c>
      <c r="AJ95" s="98">
        <v>65.408604576138401</v>
      </c>
      <c r="AK95" s="98">
        <v>63.612529661721162</v>
      </c>
      <c r="AL95" s="98">
        <v>45.417797040125997</v>
      </c>
      <c r="AM95" s="98">
        <v>39.396613772808429</v>
      </c>
      <c r="AN95" s="98">
        <v>62.468198217363557</v>
      </c>
      <c r="AO95" s="98">
        <v>49.015628309751449</v>
      </c>
      <c r="AP95" s="98">
        <v>65.848333213256637</v>
      </c>
      <c r="AQ95" s="98">
        <v>58.511255582345221</v>
      </c>
    </row>
    <row r="96" spans="1:43" customFormat="1">
      <c r="A96" s="34" t="s">
        <v>59</v>
      </c>
      <c r="B96" s="86">
        <v>52.6</v>
      </c>
      <c r="C96" s="91">
        <v>48.2</v>
      </c>
      <c r="D96" s="91">
        <v>61.2</v>
      </c>
      <c r="E96" s="91">
        <v>45.1</v>
      </c>
      <c r="F96" s="91">
        <v>73.5</v>
      </c>
      <c r="G96" s="91">
        <v>78</v>
      </c>
      <c r="H96" s="86">
        <v>49.9</v>
      </c>
      <c r="I96" s="91">
        <v>45.3</v>
      </c>
      <c r="J96" s="91">
        <v>62.1</v>
      </c>
      <c r="K96" s="91">
        <v>46.9</v>
      </c>
      <c r="L96" s="91">
        <v>70.7</v>
      </c>
      <c r="M96" s="91">
        <v>77.8</v>
      </c>
      <c r="N96" s="86">
        <v>48.8</v>
      </c>
      <c r="O96" s="91">
        <v>43.9</v>
      </c>
      <c r="P96" s="91">
        <v>62.9</v>
      </c>
      <c r="Q96" s="91">
        <v>47.9</v>
      </c>
      <c r="R96" s="91">
        <v>67.2</v>
      </c>
      <c r="S96" s="91">
        <v>79.400000000000006</v>
      </c>
      <c r="T96" s="86">
        <v>48.6</v>
      </c>
      <c r="U96" s="91">
        <v>43.2</v>
      </c>
      <c r="V96" s="91">
        <v>64.2</v>
      </c>
      <c r="W96" s="91">
        <v>45.8</v>
      </c>
      <c r="X96" s="91">
        <v>70.5</v>
      </c>
      <c r="Y96" s="91">
        <v>70.7</v>
      </c>
      <c r="Z96" s="92">
        <v>47.112380398259361</v>
      </c>
      <c r="AA96" s="87">
        <v>41.4</v>
      </c>
      <c r="AB96" s="87">
        <v>64.8</v>
      </c>
      <c r="AC96" s="87">
        <v>44.6</v>
      </c>
      <c r="AD96" s="87">
        <v>68.900000000000006</v>
      </c>
      <c r="AE96" s="87">
        <v>67.599999999999994</v>
      </c>
      <c r="AF96" s="98">
        <v>44.642023666652108</v>
      </c>
      <c r="AG96" s="98">
        <v>39.133095528795664</v>
      </c>
      <c r="AH96" s="98">
        <v>65.386643589389536</v>
      </c>
      <c r="AI96" s="98">
        <v>45.714906677196097</v>
      </c>
      <c r="AJ96" s="98">
        <v>65.408604576138401</v>
      </c>
      <c r="AK96" s="98">
        <v>63.612529661721162</v>
      </c>
      <c r="AL96" s="98">
        <v>45.417797040125997</v>
      </c>
      <c r="AM96" s="98">
        <v>39.396613772808429</v>
      </c>
      <c r="AN96" s="98">
        <v>62.468198217363557</v>
      </c>
      <c r="AO96" s="98">
        <v>49.015628309751449</v>
      </c>
      <c r="AP96" s="98">
        <v>65.848333213256637</v>
      </c>
      <c r="AQ96" s="98">
        <v>58.511255582345221</v>
      </c>
    </row>
    <row r="97" spans="1:43" customFormat="1" ht="47.25">
      <c r="A97" s="34" t="s">
        <v>154</v>
      </c>
      <c r="B97" s="86">
        <v>55.5</v>
      </c>
      <c r="C97" s="91">
        <v>37.5</v>
      </c>
      <c r="D97" s="91">
        <v>30.9</v>
      </c>
      <c r="E97" s="91">
        <v>64.400000000000006</v>
      </c>
      <c r="F97" s="91">
        <v>76.599999999999994</v>
      </c>
      <c r="G97" s="91">
        <v>73.599999999999994</v>
      </c>
      <c r="H97" s="86">
        <v>56.6</v>
      </c>
      <c r="I97" s="91">
        <v>38.4</v>
      </c>
      <c r="J97" s="91">
        <v>32.4</v>
      </c>
      <c r="K97" s="91">
        <v>65.400000000000006</v>
      </c>
      <c r="L97" s="91">
        <v>77.599999999999994</v>
      </c>
      <c r="M97" s="91">
        <v>65.8</v>
      </c>
      <c r="N97" s="58">
        <v>50</v>
      </c>
      <c r="O97" s="91">
        <v>33.799999999999997</v>
      </c>
      <c r="P97" s="91">
        <v>35</v>
      </c>
      <c r="Q97" s="91">
        <v>67.400000000000006</v>
      </c>
      <c r="R97" s="91">
        <v>67.7</v>
      </c>
      <c r="S97" s="91">
        <v>52.2</v>
      </c>
      <c r="T97" s="86">
        <v>48.9</v>
      </c>
      <c r="U97" s="91">
        <v>35.6</v>
      </c>
      <c r="V97" s="91">
        <v>36.299999999999997</v>
      </c>
      <c r="W97" s="91">
        <v>66.5</v>
      </c>
      <c r="X97" s="91">
        <v>60</v>
      </c>
      <c r="Y97" s="91">
        <v>53.9</v>
      </c>
      <c r="Z97" s="92">
        <v>49.6</v>
      </c>
      <c r="AA97" s="87">
        <v>35.6</v>
      </c>
      <c r="AB97" s="87">
        <v>39.6</v>
      </c>
      <c r="AC97" s="87">
        <v>70.5</v>
      </c>
      <c r="AD97" s="87">
        <v>61</v>
      </c>
      <c r="AE97" s="87">
        <v>58.5</v>
      </c>
      <c r="AF97" s="98">
        <v>48.968842172954616</v>
      </c>
      <c r="AG97" s="98">
        <v>37.062682508877529</v>
      </c>
      <c r="AH97" s="98">
        <v>43.00795874455725</v>
      </c>
      <c r="AI97" s="98">
        <v>66.771569683348005</v>
      </c>
      <c r="AJ97" s="98">
        <v>58.258862154960269</v>
      </c>
      <c r="AK97" s="98">
        <v>56.489666200624136</v>
      </c>
      <c r="AL97" s="98">
        <v>52.057248488725186</v>
      </c>
      <c r="AM97" s="98">
        <v>37.861331841161167</v>
      </c>
      <c r="AN97" s="98">
        <v>42.688170097029143</v>
      </c>
      <c r="AO97" s="98">
        <v>71.496495692099202</v>
      </c>
      <c r="AP97" s="98">
        <v>63.529850905308642</v>
      </c>
      <c r="AQ97" s="98">
        <v>57.361831704636813</v>
      </c>
    </row>
    <row r="98" spans="1:43" customFormat="1" ht="31.5">
      <c r="A98" s="34" t="s">
        <v>155</v>
      </c>
      <c r="B98" s="86">
        <v>56.1</v>
      </c>
      <c r="C98" s="91">
        <v>37.700000000000003</v>
      </c>
      <c r="D98" s="91">
        <v>51.7</v>
      </c>
      <c r="E98" s="91">
        <v>66.7</v>
      </c>
      <c r="F98" s="91">
        <v>76.599999999999994</v>
      </c>
      <c r="G98" s="91">
        <v>75.3</v>
      </c>
      <c r="H98" s="86">
        <v>57.1</v>
      </c>
      <c r="I98" s="91">
        <v>38.6</v>
      </c>
      <c r="J98" s="91">
        <v>52.7</v>
      </c>
      <c r="K98" s="91">
        <v>68</v>
      </c>
      <c r="L98" s="91">
        <v>77.599999999999994</v>
      </c>
      <c r="M98" s="91">
        <v>65.599999999999994</v>
      </c>
      <c r="N98" s="86">
        <v>50.2</v>
      </c>
      <c r="O98" s="91">
        <v>33.700000000000003</v>
      </c>
      <c r="P98" s="91">
        <v>57.5</v>
      </c>
      <c r="Q98" s="91">
        <v>70.099999999999994</v>
      </c>
      <c r="R98" s="91">
        <v>67.7</v>
      </c>
      <c r="S98" s="91">
        <v>51.8</v>
      </c>
      <c r="T98" s="86">
        <v>48.9</v>
      </c>
      <c r="U98" s="91">
        <v>35.4</v>
      </c>
      <c r="V98" s="91">
        <v>46.4</v>
      </c>
      <c r="W98" s="91">
        <v>68.900000000000006</v>
      </c>
      <c r="X98" s="91">
        <v>59.2</v>
      </c>
      <c r="Y98" s="91">
        <v>53.2</v>
      </c>
      <c r="Z98" s="92">
        <v>49.597430891367289</v>
      </c>
      <c r="AA98" s="87">
        <v>35.299999999999997</v>
      </c>
      <c r="AB98" s="87">
        <v>54.1</v>
      </c>
      <c r="AC98" s="87">
        <v>72.8</v>
      </c>
      <c r="AD98" s="87">
        <v>60.6</v>
      </c>
      <c r="AE98" s="87">
        <v>58.3</v>
      </c>
      <c r="AF98" s="98">
        <v>48.9267535517738</v>
      </c>
      <c r="AG98" s="98">
        <v>36.880103115279027</v>
      </c>
      <c r="AH98" s="98">
        <v>63.097413995910166</v>
      </c>
      <c r="AI98" s="98">
        <v>68.823833803652619</v>
      </c>
      <c r="AJ98" s="98">
        <v>57.946796165950431</v>
      </c>
      <c r="AK98" s="98">
        <v>55.683967167580064</v>
      </c>
      <c r="AL98" s="98">
        <v>51.980898713194456</v>
      </c>
      <c r="AM98" s="98">
        <v>37.603600644364235</v>
      </c>
      <c r="AN98" s="98">
        <v>70.460920393058146</v>
      </c>
      <c r="AO98" s="98">
        <v>72.592213917206479</v>
      </c>
      <c r="AP98" s="98">
        <v>63.345550946139483</v>
      </c>
      <c r="AQ98" s="98">
        <v>55.723370315323905</v>
      </c>
    </row>
    <row r="99" spans="1:43" customFormat="1" ht="31.5">
      <c r="A99" s="34" t="s">
        <v>156</v>
      </c>
      <c r="B99" s="86">
        <v>44.8</v>
      </c>
      <c r="C99" s="91">
        <v>34.9</v>
      </c>
      <c r="D99" s="91">
        <v>30.8</v>
      </c>
      <c r="E99" s="91">
        <v>53.1</v>
      </c>
      <c r="F99" s="91">
        <v>76.900000000000006</v>
      </c>
      <c r="G99" s="91">
        <v>68.3</v>
      </c>
      <c r="H99" s="86">
        <v>47.2</v>
      </c>
      <c r="I99" s="91">
        <v>37.200000000000003</v>
      </c>
      <c r="J99" s="91">
        <v>32.9</v>
      </c>
      <c r="K99" s="91">
        <v>54</v>
      </c>
      <c r="L99" s="91">
        <v>78.3</v>
      </c>
      <c r="M99" s="91">
        <v>71.400000000000006</v>
      </c>
      <c r="N99" s="58">
        <v>48</v>
      </c>
      <c r="O99" s="91">
        <v>38.799999999999997</v>
      </c>
      <c r="P99" s="91">
        <v>35.1</v>
      </c>
      <c r="Q99" s="91">
        <v>53.5</v>
      </c>
      <c r="R99" s="91">
        <v>75</v>
      </c>
      <c r="S99" s="91">
        <v>62.3</v>
      </c>
      <c r="T99" s="86">
        <v>48.4</v>
      </c>
      <c r="U99" s="91">
        <v>39.700000000000003</v>
      </c>
      <c r="V99" s="91">
        <v>34.9</v>
      </c>
      <c r="W99" s="91">
        <v>49.2</v>
      </c>
      <c r="X99" s="91">
        <v>73.3</v>
      </c>
      <c r="Y99" s="91">
        <v>57.3</v>
      </c>
      <c r="Z99" s="92">
        <v>48.424822069740998</v>
      </c>
      <c r="AA99" s="87">
        <v>40</v>
      </c>
      <c r="AB99" s="87">
        <v>37.6</v>
      </c>
      <c r="AC99" s="87">
        <v>54</v>
      </c>
      <c r="AD99" s="87">
        <v>82</v>
      </c>
      <c r="AE99" s="87">
        <v>52.5</v>
      </c>
      <c r="AF99" s="98">
        <v>47.976235537744557</v>
      </c>
      <c r="AG99" s="98">
        <v>39.819555806792316</v>
      </c>
      <c r="AH99" s="98">
        <v>40.176974295487362</v>
      </c>
      <c r="AI99" s="98">
        <v>51.058310538693689</v>
      </c>
      <c r="AJ99" s="98">
        <v>78.568212854720358</v>
      </c>
      <c r="AK99" s="98">
        <v>59.425484112549483</v>
      </c>
      <c r="AL99" s="98">
        <v>51.612259917855702</v>
      </c>
      <c r="AM99" s="98">
        <v>42.36984041049444</v>
      </c>
      <c r="AN99" s="98">
        <v>37.877535861844855</v>
      </c>
      <c r="AO99" s="98">
        <v>58.076627173411296</v>
      </c>
      <c r="AP99" s="98">
        <v>76.145944896888324</v>
      </c>
      <c r="AQ99" s="98">
        <v>63.522603978300182</v>
      </c>
    </row>
    <row r="100" spans="1:43" customFormat="1" ht="31.5">
      <c r="A100" s="34" t="s">
        <v>157</v>
      </c>
      <c r="B100" s="86">
        <v>42.7</v>
      </c>
      <c r="C100" s="91">
        <v>35.299999999999997</v>
      </c>
      <c r="D100" s="91">
        <v>12.3</v>
      </c>
      <c r="E100" s="91">
        <v>18.899999999999999</v>
      </c>
      <c r="F100" s="91">
        <v>78.400000000000006</v>
      </c>
      <c r="G100" s="91">
        <v>57.6</v>
      </c>
      <c r="H100" s="86">
        <v>43.3</v>
      </c>
      <c r="I100" s="91">
        <v>34.700000000000003</v>
      </c>
      <c r="J100" s="91">
        <v>8.6</v>
      </c>
      <c r="K100" s="91">
        <v>21.2</v>
      </c>
      <c r="L100" s="91">
        <v>71.3</v>
      </c>
      <c r="M100" s="91">
        <v>62.4</v>
      </c>
      <c r="N100" s="86">
        <v>41.3</v>
      </c>
      <c r="O100" s="91">
        <v>28.7</v>
      </c>
      <c r="P100" s="91">
        <v>10.8</v>
      </c>
      <c r="Q100" s="91">
        <v>26.3</v>
      </c>
      <c r="R100" s="91">
        <v>61.2</v>
      </c>
      <c r="S100" s="91">
        <v>49.2</v>
      </c>
      <c r="T100" s="86">
        <v>50.6</v>
      </c>
      <c r="U100" s="91">
        <v>34.5</v>
      </c>
      <c r="V100" s="91">
        <v>100</v>
      </c>
      <c r="W100" s="94">
        <v>49.8</v>
      </c>
      <c r="X100" s="91">
        <v>66.400000000000006</v>
      </c>
      <c r="Y100" s="91">
        <v>60.3</v>
      </c>
      <c r="Z100" s="92">
        <v>54.386493410625505</v>
      </c>
      <c r="AA100" s="87">
        <v>35.6</v>
      </c>
      <c r="AB100" s="87">
        <v>38.799999999999997</v>
      </c>
      <c r="AC100" s="87">
        <v>60.9</v>
      </c>
      <c r="AD100" s="87">
        <v>78.2</v>
      </c>
      <c r="AE100" s="87">
        <v>67.3</v>
      </c>
      <c r="AF100" s="98">
        <v>54.413434973907705</v>
      </c>
      <c r="AG100" s="98">
        <v>38.714054054054053</v>
      </c>
      <c r="AH100" s="98">
        <v>41.796364500415827</v>
      </c>
      <c r="AI100" s="98">
        <v>73.703629836457921</v>
      </c>
      <c r="AJ100" s="98">
        <v>72.761304104572503</v>
      </c>
      <c r="AK100" s="98">
        <v>63.622729887418849</v>
      </c>
      <c r="AL100" s="98">
        <v>58.198931284311527</v>
      </c>
      <c r="AM100" s="98">
        <v>41.52339316490815</v>
      </c>
      <c r="AN100" s="98">
        <v>45.027919686349058</v>
      </c>
      <c r="AO100" s="98">
        <v>81.263077801027208</v>
      </c>
      <c r="AP100" s="98">
        <v>70.828065739570164</v>
      </c>
      <c r="AQ100" s="98">
        <v>74.067923931522557</v>
      </c>
    </row>
    <row r="101" spans="1:43" customFormat="1" ht="63">
      <c r="A101" s="34" t="s">
        <v>158</v>
      </c>
      <c r="B101" s="86">
        <v>40.200000000000003</v>
      </c>
      <c r="C101" s="91">
        <v>40.299999999999997</v>
      </c>
      <c r="D101" s="91">
        <v>84.4</v>
      </c>
      <c r="E101" s="91">
        <v>27.2</v>
      </c>
      <c r="F101" s="91">
        <v>47.2</v>
      </c>
      <c r="G101" s="91">
        <v>69</v>
      </c>
      <c r="H101" s="86">
        <v>38.1</v>
      </c>
      <c r="I101" s="91">
        <v>41.3</v>
      </c>
      <c r="J101" s="91">
        <v>84.9</v>
      </c>
      <c r="K101" s="91">
        <v>19.600000000000001</v>
      </c>
      <c r="L101" s="91">
        <v>56.7</v>
      </c>
      <c r="M101" s="91">
        <v>61.3</v>
      </c>
      <c r="N101" s="86">
        <v>33.299999999999997</v>
      </c>
      <c r="O101" s="91">
        <v>30.7</v>
      </c>
      <c r="P101" s="91">
        <v>84.8</v>
      </c>
      <c r="Q101" s="91">
        <v>23.1</v>
      </c>
      <c r="R101" s="91">
        <v>58.4</v>
      </c>
      <c r="S101" s="91">
        <v>55.1</v>
      </c>
      <c r="T101" s="86">
        <v>34.4</v>
      </c>
      <c r="U101" s="91">
        <v>31.6</v>
      </c>
      <c r="V101" s="91">
        <v>87.8</v>
      </c>
      <c r="W101" s="91">
        <v>21.4</v>
      </c>
      <c r="X101" s="91">
        <v>62.7</v>
      </c>
      <c r="Y101" s="91">
        <v>71.099999999999994</v>
      </c>
      <c r="Z101" s="92">
        <v>40.510207993073159</v>
      </c>
      <c r="AA101" s="87">
        <v>39.799999999999997</v>
      </c>
      <c r="AB101" s="87">
        <v>66.2</v>
      </c>
      <c r="AC101" s="87">
        <v>25.3</v>
      </c>
      <c r="AD101" s="87">
        <v>57</v>
      </c>
      <c r="AE101" s="87">
        <v>60.9</v>
      </c>
      <c r="AF101" s="98">
        <v>35.385781422610883</v>
      </c>
      <c r="AG101" s="98">
        <v>34.582964365461173</v>
      </c>
      <c r="AH101" s="98">
        <v>88.090018997515713</v>
      </c>
      <c r="AI101" s="98">
        <v>18.505934922751376</v>
      </c>
      <c r="AJ101" s="98">
        <v>60.655665492898805</v>
      </c>
      <c r="AK101" s="98">
        <v>61.511040586447344</v>
      </c>
      <c r="AL101" s="98">
        <v>38.591200303315468</v>
      </c>
      <c r="AM101" s="98">
        <v>36.298601500383604</v>
      </c>
      <c r="AN101" s="98">
        <v>88.206926786497149</v>
      </c>
      <c r="AO101" s="98">
        <v>23.043115742018585</v>
      </c>
      <c r="AP101" s="98">
        <v>62.059102628021321</v>
      </c>
      <c r="AQ101" s="98">
        <v>67.601221443112422</v>
      </c>
    </row>
    <row r="102" spans="1:43" customFormat="1" ht="47.25">
      <c r="A102" s="34" t="s">
        <v>159</v>
      </c>
      <c r="B102" s="86">
        <v>57.2</v>
      </c>
      <c r="C102" s="91">
        <v>59.6</v>
      </c>
      <c r="D102" s="91">
        <v>58.2</v>
      </c>
      <c r="E102" s="91">
        <v>38.799999999999997</v>
      </c>
      <c r="F102" s="91">
        <v>38.700000000000003</v>
      </c>
      <c r="G102" s="91">
        <v>76.8</v>
      </c>
      <c r="H102" s="86">
        <v>57.2</v>
      </c>
      <c r="I102" s="91">
        <v>60.4</v>
      </c>
      <c r="J102" s="91">
        <v>58.5</v>
      </c>
      <c r="K102" s="91">
        <v>45.8</v>
      </c>
      <c r="L102" s="91">
        <v>47.1</v>
      </c>
      <c r="M102" s="91">
        <v>68.900000000000006</v>
      </c>
      <c r="N102" s="86">
        <v>59.2</v>
      </c>
      <c r="O102" s="91">
        <v>61.8</v>
      </c>
      <c r="P102" s="91">
        <v>58.9</v>
      </c>
      <c r="Q102" s="91">
        <v>52.7</v>
      </c>
      <c r="R102" s="91">
        <v>51.3</v>
      </c>
      <c r="S102" s="91">
        <v>61.6</v>
      </c>
      <c r="T102" s="86">
        <v>57.3</v>
      </c>
      <c r="U102" s="91">
        <v>57.7</v>
      </c>
      <c r="V102" s="91">
        <v>59.2</v>
      </c>
      <c r="W102" s="91">
        <v>56.3</v>
      </c>
      <c r="X102" s="91">
        <v>56</v>
      </c>
      <c r="Y102" s="91">
        <v>69.7</v>
      </c>
      <c r="Z102" s="92">
        <v>58.663780335709134</v>
      </c>
      <c r="AA102" s="87">
        <v>60.1</v>
      </c>
      <c r="AB102" s="87">
        <v>59.6</v>
      </c>
      <c r="AC102" s="87">
        <v>37.4</v>
      </c>
      <c r="AD102" s="87">
        <v>57.4</v>
      </c>
      <c r="AE102" s="87">
        <v>65.8</v>
      </c>
      <c r="AF102" s="98">
        <v>56.729750298988876</v>
      </c>
      <c r="AG102" s="98">
        <v>57.032847076028389</v>
      </c>
      <c r="AH102" s="98">
        <v>59.949109414758269</v>
      </c>
      <c r="AI102" s="98">
        <v>28.813394672384245</v>
      </c>
      <c r="AJ102" s="98">
        <v>63.557540168169581</v>
      </c>
      <c r="AK102" s="98">
        <v>55.472537500712939</v>
      </c>
      <c r="AL102" s="98">
        <v>55.97113749632274</v>
      </c>
      <c r="AM102" s="98">
        <v>54.229431826078589</v>
      </c>
      <c r="AN102" s="98">
        <v>60.356234096692113</v>
      </c>
      <c r="AO102" s="98">
        <v>38.48061463617217</v>
      </c>
      <c r="AP102" s="98">
        <v>65.341245379759471</v>
      </c>
      <c r="AQ102" s="98">
        <v>53.4253859348199</v>
      </c>
    </row>
    <row r="103" spans="1:43" customFormat="1" ht="47.25">
      <c r="A103" s="34" t="s">
        <v>160</v>
      </c>
      <c r="B103" s="86">
        <v>42.3</v>
      </c>
      <c r="C103" s="91">
        <v>47.1</v>
      </c>
      <c r="D103" s="91">
        <v>98.3</v>
      </c>
      <c r="E103" s="91">
        <v>12.7</v>
      </c>
      <c r="F103" s="91">
        <v>71.599999999999994</v>
      </c>
      <c r="G103" s="91">
        <v>48.3</v>
      </c>
      <c r="H103" s="86">
        <v>42.3</v>
      </c>
      <c r="I103" s="91">
        <v>44.5</v>
      </c>
      <c r="J103" s="91">
        <v>98.8</v>
      </c>
      <c r="K103" s="91">
        <v>13.2</v>
      </c>
      <c r="L103" s="91">
        <v>69.8</v>
      </c>
      <c r="M103" s="91">
        <v>61</v>
      </c>
      <c r="N103" s="86">
        <v>38.799999999999997</v>
      </c>
      <c r="O103" s="91">
        <v>36.4</v>
      </c>
      <c r="P103" s="91">
        <v>99</v>
      </c>
      <c r="Q103" s="91">
        <v>10.8</v>
      </c>
      <c r="R103" s="91">
        <v>71.8</v>
      </c>
      <c r="S103" s="91">
        <v>69.2</v>
      </c>
      <c r="T103" s="86">
        <v>39.9</v>
      </c>
      <c r="U103" s="91">
        <v>38</v>
      </c>
      <c r="V103" s="91">
        <v>99.3</v>
      </c>
      <c r="W103" s="91">
        <v>18.2</v>
      </c>
      <c r="X103" s="91">
        <v>74.2</v>
      </c>
      <c r="Y103" s="91">
        <v>71.099999999999994</v>
      </c>
      <c r="Z103" s="92">
        <v>43.162549199525444</v>
      </c>
      <c r="AA103" s="87">
        <v>35.9</v>
      </c>
      <c r="AB103" s="87">
        <v>99.3</v>
      </c>
      <c r="AC103" s="87">
        <v>31</v>
      </c>
      <c r="AD103" s="87">
        <v>76.3</v>
      </c>
      <c r="AE103" s="87">
        <v>54.1</v>
      </c>
      <c r="AF103" s="98">
        <v>46.723937434621234</v>
      </c>
      <c r="AG103" s="98">
        <v>36.191860465116278</v>
      </c>
      <c r="AH103" s="98">
        <v>99.425994259942598</v>
      </c>
      <c r="AI103" s="98">
        <v>43.338916213359333</v>
      </c>
      <c r="AJ103" s="98">
        <v>77.384904554996822</v>
      </c>
      <c r="AK103" s="98">
        <v>59.080085951565131</v>
      </c>
      <c r="AL103" s="98">
        <v>42.670877095278229</v>
      </c>
      <c r="AM103" s="98">
        <v>35.567834724259839</v>
      </c>
      <c r="AN103" s="98">
        <v>99.425994259942598</v>
      </c>
      <c r="AO103" s="98">
        <v>36.294576548143539</v>
      </c>
      <c r="AP103" s="98">
        <v>60.397064547063145</v>
      </c>
      <c r="AQ103" s="98">
        <v>67.457591103870811</v>
      </c>
    </row>
    <row r="104" spans="1:43" customFormat="1" ht="78.75">
      <c r="A104" s="34" t="s">
        <v>161</v>
      </c>
      <c r="B104" s="93"/>
      <c r="C104" s="93"/>
      <c r="D104" s="93"/>
      <c r="E104" s="93"/>
      <c r="F104" s="93"/>
      <c r="G104" s="93"/>
      <c r="H104" s="91"/>
      <c r="I104" s="93"/>
      <c r="J104" s="93"/>
      <c r="K104" s="93"/>
      <c r="L104" s="91"/>
      <c r="M104" s="93"/>
      <c r="N104" s="93"/>
      <c r="O104" s="93"/>
      <c r="P104" s="93"/>
      <c r="Q104" s="93"/>
      <c r="R104" s="93"/>
      <c r="S104" s="93"/>
      <c r="T104" s="91"/>
      <c r="U104" s="93"/>
      <c r="V104" s="93"/>
      <c r="W104" s="93"/>
      <c r="X104" s="91"/>
      <c r="Y104" s="93"/>
      <c r="Z104" s="87"/>
      <c r="AA104" s="87"/>
      <c r="AB104" s="87"/>
      <c r="AC104" s="87"/>
      <c r="AD104" s="87"/>
      <c r="AE104" s="87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</row>
    <row r="105" spans="1:43" customFormat="1" ht="31.5">
      <c r="A105" s="34" t="s">
        <v>162</v>
      </c>
      <c r="B105" s="86">
        <v>24.1</v>
      </c>
      <c r="C105" s="91">
        <v>15.2</v>
      </c>
      <c r="D105" s="91">
        <v>100</v>
      </c>
      <c r="E105" s="91">
        <v>30.1</v>
      </c>
      <c r="F105" s="91">
        <v>45.9</v>
      </c>
      <c r="G105" s="91">
        <v>97.6</v>
      </c>
      <c r="H105" s="86">
        <v>23.6</v>
      </c>
      <c r="I105" s="91">
        <v>18.899999999999999</v>
      </c>
      <c r="J105" s="91">
        <v>100</v>
      </c>
      <c r="K105" s="91">
        <v>19.399999999999999</v>
      </c>
      <c r="L105" s="91">
        <v>64.7</v>
      </c>
      <c r="M105" s="91">
        <v>50.5</v>
      </c>
      <c r="N105" s="86">
        <v>19.7</v>
      </c>
      <c r="O105" s="91">
        <v>10.9</v>
      </c>
      <c r="P105" s="91"/>
      <c r="Q105" s="91">
        <v>23.6</v>
      </c>
      <c r="R105" s="91">
        <v>61.1</v>
      </c>
      <c r="S105" s="91">
        <v>47</v>
      </c>
      <c r="T105" s="86">
        <v>18.3</v>
      </c>
      <c r="U105" s="91">
        <v>11.2</v>
      </c>
      <c r="V105" s="91"/>
      <c r="W105" s="91">
        <v>20.2</v>
      </c>
      <c r="X105" s="91">
        <v>67.099999999999994</v>
      </c>
      <c r="Y105" s="91">
        <v>72.099999999999994</v>
      </c>
      <c r="Z105" s="92">
        <v>26.044078088492462</v>
      </c>
      <c r="AA105" s="87">
        <v>21.1</v>
      </c>
      <c r="AB105" s="87"/>
      <c r="AC105" s="87">
        <v>22.7</v>
      </c>
      <c r="AD105" s="87">
        <v>49.7</v>
      </c>
      <c r="AE105" s="87">
        <v>63.2</v>
      </c>
      <c r="AF105" s="98">
        <v>20.839705588413459</v>
      </c>
      <c r="AG105" s="98">
        <v>19.67812527968081</v>
      </c>
      <c r="AH105" s="98" t="s">
        <v>298</v>
      </c>
      <c r="AI105" s="98">
        <v>9.5306694106213907</v>
      </c>
      <c r="AJ105" s="98">
        <v>51.266729450464908</v>
      </c>
      <c r="AK105" s="98">
        <v>67.442451820128483</v>
      </c>
      <c r="AL105" s="98">
        <v>25.879501098656494</v>
      </c>
      <c r="AM105" s="98">
        <v>23.437027780018251</v>
      </c>
      <c r="AN105" s="98" t="s">
        <v>298</v>
      </c>
      <c r="AO105" s="98">
        <v>14.054497165524264</v>
      </c>
      <c r="AP105" s="98">
        <v>58.548408471104644</v>
      </c>
      <c r="AQ105" s="98">
        <v>81.047594496181489</v>
      </c>
    </row>
    <row r="106" spans="1:43" customFormat="1" ht="31.5">
      <c r="A106" s="34" t="s">
        <v>163</v>
      </c>
      <c r="B106" s="86">
        <v>29.6</v>
      </c>
      <c r="C106" s="91">
        <v>19.399999999999999</v>
      </c>
      <c r="D106" s="91">
        <v>23.3</v>
      </c>
      <c r="E106" s="91">
        <v>23.8</v>
      </c>
      <c r="F106" s="91">
        <v>66.099999999999994</v>
      </c>
      <c r="G106" s="91">
        <v>57.7</v>
      </c>
      <c r="H106" s="86">
        <v>36.299999999999997</v>
      </c>
      <c r="I106" s="91">
        <v>26.1</v>
      </c>
      <c r="J106" s="91">
        <v>27</v>
      </c>
      <c r="K106" s="91">
        <v>21.9</v>
      </c>
      <c r="L106" s="91">
        <v>65.099999999999994</v>
      </c>
      <c r="M106" s="91">
        <v>58.3</v>
      </c>
      <c r="N106" s="86">
        <v>42.9</v>
      </c>
      <c r="O106" s="91">
        <v>27</v>
      </c>
      <c r="P106" s="91">
        <v>30.3</v>
      </c>
      <c r="Q106" s="91">
        <v>61.6</v>
      </c>
      <c r="R106" s="91">
        <v>70.599999999999994</v>
      </c>
      <c r="S106" s="91">
        <v>66.599999999999994</v>
      </c>
      <c r="T106" s="86">
        <v>41.2</v>
      </c>
      <c r="U106" s="91">
        <v>25.2</v>
      </c>
      <c r="V106" s="91">
        <v>33.6</v>
      </c>
      <c r="W106" s="91">
        <v>68.3</v>
      </c>
      <c r="X106" s="91">
        <v>68.8</v>
      </c>
      <c r="Y106" s="91">
        <v>67.5</v>
      </c>
      <c r="Z106" s="92">
        <v>42.246503154443829</v>
      </c>
      <c r="AA106" s="87">
        <v>30.5</v>
      </c>
      <c r="AB106" s="87"/>
      <c r="AC106" s="87">
        <v>41.1</v>
      </c>
      <c r="AD106" s="87">
        <v>65.400000000000006</v>
      </c>
      <c r="AE106" s="87">
        <v>59.9</v>
      </c>
      <c r="AF106" s="98">
        <v>33.849438125490998</v>
      </c>
      <c r="AG106" s="98">
        <v>32.552214543069276</v>
      </c>
      <c r="AH106" s="98" t="s">
        <v>298</v>
      </c>
      <c r="AI106" s="98">
        <v>17.351125910229889</v>
      </c>
      <c r="AJ106" s="98">
        <v>78.787181404982448</v>
      </c>
      <c r="AK106" s="98">
        <v>59.545170853487285</v>
      </c>
      <c r="AL106" s="98">
        <v>38.814616580412839</v>
      </c>
      <c r="AM106" s="98">
        <v>32.369166395278839</v>
      </c>
      <c r="AN106" s="98" t="s">
        <v>298</v>
      </c>
      <c r="AO106" s="98">
        <v>25.720039793269112</v>
      </c>
      <c r="AP106" s="98">
        <v>81.644347930992879</v>
      </c>
      <c r="AQ106" s="98">
        <v>57.83296130952381</v>
      </c>
    </row>
    <row r="107" spans="1:43" customFormat="1" ht="31.5">
      <c r="A107" s="34" t="s">
        <v>164</v>
      </c>
      <c r="B107" s="86">
        <v>36.9</v>
      </c>
      <c r="C107" s="91">
        <v>26.5</v>
      </c>
      <c r="D107" s="91">
        <v>23.3</v>
      </c>
      <c r="E107" s="91">
        <v>25.6</v>
      </c>
      <c r="F107" s="91">
        <v>67.7</v>
      </c>
      <c r="G107" s="91">
        <v>57.3</v>
      </c>
      <c r="H107" s="86">
        <v>47.3</v>
      </c>
      <c r="I107" s="91">
        <v>41.6</v>
      </c>
      <c r="J107" s="91">
        <v>27</v>
      </c>
      <c r="K107" s="91">
        <v>22.1</v>
      </c>
      <c r="L107" s="91">
        <v>63.3</v>
      </c>
      <c r="M107" s="91">
        <v>58.3</v>
      </c>
      <c r="N107" s="86">
        <v>55.3</v>
      </c>
      <c r="O107" s="91">
        <v>41.2</v>
      </c>
      <c r="P107" s="91">
        <v>30.3</v>
      </c>
      <c r="Q107" s="91">
        <v>66.5</v>
      </c>
      <c r="R107" s="91">
        <v>69.7</v>
      </c>
      <c r="S107" s="91">
        <v>66.599999999999994</v>
      </c>
      <c r="T107" s="86">
        <v>49.3</v>
      </c>
      <c r="U107" s="91">
        <v>32.4</v>
      </c>
      <c r="V107" s="91">
        <v>33.6</v>
      </c>
      <c r="W107" s="91">
        <v>73.7</v>
      </c>
      <c r="X107" s="91">
        <v>66.900000000000006</v>
      </c>
      <c r="Y107" s="91">
        <v>80.7</v>
      </c>
      <c r="Z107" s="92">
        <v>48.996646083440432</v>
      </c>
      <c r="AA107" s="87">
        <v>44.4</v>
      </c>
      <c r="AB107" s="87"/>
      <c r="AC107" s="87">
        <v>40.6</v>
      </c>
      <c r="AD107" s="87">
        <v>53.7</v>
      </c>
      <c r="AE107" s="87">
        <v>60.2</v>
      </c>
      <c r="AF107" s="98"/>
      <c r="AG107" s="98"/>
      <c r="AH107" s="98"/>
      <c r="AI107" s="98"/>
      <c r="AJ107" s="98"/>
      <c r="AK107" s="98"/>
      <c r="AL107" s="98">
        <v>41.306227212440461</v>
      </c>
      <c r="AM107" s="98">
        <v>42.94989414255469</v>
      </c>
      <c r="AN107" s="98" t="s">
        <v>298</v>
      </c>
      <c r="AO107" s="98">
        <v>23.994294955875048</v>
      </c>
      <c r="AP107" s="98">
        <v>76.386216547140108</v>
      </c>
      <c r="AQ107" s="98">
        <v>57.83296130952381</v>
      </c>
    </row>
    <row r="108" spans="1:43" customFormat="1" ht="63">
      <c r="A108" s="34" t="s">
        <v>165</v>
      </c>
      <c r="B108" s="91"/>
      <c r="C108" s="91"/>
      <c r="D108" s="91"/>
      <c r="E108" s="91"/>
      <c r="F108" s="91"/>
      <c r="G108" s="91"/>
      <c r="H108" s="91"/>
      <c r="I108" s="91"/>
      <c r="J108" s="93"/>
      <c r="K108" s="91"/>
      <c r="L108" s="91"/>
      <c r="M108" s="91"/>
      <c r="N108" s="91"/>
      <c r="O108" s="91"/>
      <c r="P108" s="93"/>
      <c r="Q108" s="91"/>
      <c r="R108" s="91"/>
      <c r="S108" s="91"/>
      <c r="T108" s="91"/>
      <c r="U108" s="91"/>
      <c r="V108" s="93"/>
      <c r="W108" s="91"/>
      <c r="X108" s="91"/>
      <c r="Y108" s="91"/>
      <c r="Z108" s="87"/>
      <c r="AA108" s="87"/>
      <c r="AB108" s="87"/>
      <c r="AC108" s="87"/>
      <c r="AD108" s="87"/>
      <c r="AE108" s="87"/>
      <c r="AF108" s="98"/>
      <c r="AG108" s="98"/>
      <c r="AH108" s="98"/>
      <c r="AI108" s="98"/>
      <c r="AJ108" s="98"/>
      <c r="AK108" s="98"/>
      <c r="AL108" s="33"/>
      <c r="AM108" s="33"/>
      <c r="AN108" s="33"/>
      <c r="AO108" s="33"/>
      <c r="AP108" s="33"/>
      <c r="AQ108" s="33"/>
    </row>
    <row r="109" spans="1:43" customFormat="1" ht="31.5">
      <c r="A109" s="34" t="s">
        <v>166</v>
      </c>
      <c r="B109" s="86">
        <v>16.8</v>
      </c>
      <c r="C109" s="93">
        <v>11.8</v>
      </c>
      <c r="D109" s="93"/>
      <c r="E109" s="93">
        <v>12.5</v>
      </c>
      <c r="F109" s="93">
        <v>46.9</v>
      </c>
      <c r="G109" s="93">
        <v>100</v>
      </c>
      <c r="H109" s="86">
        <v>19.5</v>
      </c>
      <c r="I109" s="91">
        <v>14.6</v>
      </c>
      <c r="J109" s="91"/>
      <c r="K109" s="91">
        <v>20.6</v>
      </c>
      <c r="L109" s="91">
        <v>80.8</v>
      </c>
      <c r="M109" s="91"/>
      <c r="N109" s="86">
        <v>19.100000000000001</v>
      </c>
      <c r="O109" s="91">
        <v>11.4</v>
      </c>
      <c r="P109" s="91"/>
      <c r="Q109" s="91">
        <v>29.5</v>
      </c>
      <c r="R109" s="95"/>
      <c r="S109" s="91">
        <v>75.599999999999994</v>
      </c>
      <c r="T109" s="58">
        <v>23</v>
      </c>
      <c r="U109" s="91">
        <v>14.7</v>
      </c>
      <c r="V109" s="91"/>
      <c r="W109" s="91">
        <v>37.799999999999997</v>
      </c>
      <c r="X109" s="91">
        <v>82.1</v>
      </c>
      <c r="Y109" s="91"/>
      <c r="Z109" s="92">
        <v>26.968699452311359</v>
      </c>
      <c r="AA109" s="87">
        <v>18.100000000000001</v>
      </c>
      <c r="AB109" s="87"/>
      <c r="AC109" s="87">
        <v>46.3</v>
      </c>
      <c r="AD109" s="87">
        <v>88.6</v>
      </c>
      <c r="AE109" s="87">
        <v>27.5</v>
      </c>
      <c r="AF109" s="98">
        <v>21.489373643642896</v>
      </c>
      <c r="AG109" s="98">
        <v>21.388619710647557</v>
      </c>
      <c r="AH109" s="98" t="s">
        <v>298</v>
      </c>
      <c r="AI109" s="98">
        <v>7.5991979999504942</v>
      </c>
      <c r="AJ109" s="98">
        <v>94.975013881177119</v>
      </c>
      <c r="AK109" s="98">
        <v>100</v>
      </c>
      <c r="AL109" s="98">
        <v>31.977189673464576</v>
      </c>
      <c r="AM109" s="98">
        <v>24.722463065911835</v>
      </c>
      <c r="AN109" s="98" t="s">
        <v>298</v>
      </c>
      <c r="AO109" s="98">
        <v>60.477045396255448</v>
      </c>
      <c r="AP109" s="98">
        <v>93.332037325038883</v>
      </c>
      <c r="AQ109" s="98" t="s">
        <v>298</v>
      </c>
    </row>
    <row r="110" spans="1:43">
      <c r="Z110"/>
      <c r="AA110"/>
      <c r="AB110"/>
      <c r="AC110"/>
      <c r="AD110"/>
      <c r="AE110"/>
    </row>
    <row r="111" spans="1:43">
      <c r="Z111"/>
      <c r="AA111"/>
      <c r="AB111"/>
      <c r="AC111"/>
      <c r="AD111"/>
      <c r="AE111"/>
    </row>
    <row r="112" spans="1:43">
      <c r="Z112"/>
      <c r="AA112"/>
      <c r="AB112"/>
      <c r="AC112"/>
      <c r="AD112"/>
      <c r="AE112"/>
    </row>
    <row r="113" spans="26:31">
      <c r="Z113"/>
      <c r="AA113"/>
      <c r="AB113"/>
      <c r="AC113"/>
      <c r="AD113"/>
      <c r="AE113"/>
    </row>
    <row r="114" spans="26:31">
      <c r="Z114"/>
      <c r="AA114"/>
      <c r="AB114"/>
      <c r="AC114"/>
      <c r="AD114"/>
      <c r="AE114"/>
    </row>
    <row r="115" spans="26:31">
      <c r="Z115"/>
      <c r="AA115"/>
      <c r="AB115"/>
      <c r="AC115"/>
      <c r="AD115"/>
      <c r="AE115"/>
    </row>
    <row r="116" spans="26:31">
      <c r="Z116"/>
      <c r="AA116"/>
      <c r="AB116"/>
      <c r="AC116"/>
      <c r="AD116"/>
      <c r="AE116"/>
    </row>
    <row r="117" spans="26:31">
      <c r="Z117"/>
      <c r="AA117"/>
      <c r="AB117"/>
      <c r="AC117"/>
      <c r="AD117"/>
      <c r="AE117"/>
    </row>
    <row r="118" spans="26:31">
      <c r="Z118"/>
      <c r="AA118"/>
      <c r="AB118"/>
      <c r="AC118"/>
      <c r="AD118"/>
      <c r="AE118"/>
    </row>
    <row r="119" spans="26:31">
      <c r="Z119"/>
      <c r="AA119"/>
      <c r="AB119"/>
      <c r="AC119"/>
      <c r="AD119"/>
      <c r="AE119"/>
    </row>
    <row r="120" spans="26:31">
      <c r="Z120"/>
      <c r="AA120"/>
      <c r="AB120"/>
      <c r="AC120"/>
      <c r="AD120"/>
      <c r="AE120"/>
    </row>
  </sheetData>
  <mergeCells count="10">
    <mergeCell ref="A1:B1"/>
    <mergeCell ref="A2:K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User</cp:lastModifiedBy>
  <cp:lastPrinted>2023-08-10T12:03:06Z</cp:lastPrinted>
  <dcterms:created xsi:type="dcterms:W3CDTF">2021-04-08T10:35:45Z</dcterms:created>
  <dcterms:modified xsi:type="dcterms:W3CDTF">2024-10-03T08:45:00Z</dcterms:modified>
</cp:coreProperties>
</file>